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codeName="ThisWorkbook" defaultThemeVersion="124226"/>
  <mc:AlternateContent xmlns:mc="http://schemas.openxmlformats.org/markup-compatibility/2006">
    <mc:Choice Requires="x15">
      <x15ac:absPath xmlns:x15ac="http://schemas.microsoft.com/office/spreadsheetml/2010/11/ac" url="Z:\APA\Faculty-led\Documents and Templates\01 Program Proposals\"/>
    </mc:Choice>
  </mc:AlternateContent>
  <xr:revisionPtr revIDLastSave="0" documentId="13_ncr:1_{701BF27C-8905-4FEF-9FD5-D56E941B071B}" xr6:coauthVersionLast="47" xr6:coauthVersionMax="47" xr10:uidLastSave="{00000000-0000-0000-0000-000000000000}"/>
  <bookViews>
    <workbookView xWindow="28680" yWindow="-120" windowWidth="25440" windowHeight="15390" tabRatio="827" activeTab="1" xr2:uid="{00000000-000D-0000-FFFF-FFFF00000000}"/>
  </bookViews>
  <sheets>
    <sheet name="Instructions" sheetId="7" r:id="rId1"/>
    <sheet name="1 Program Expenses" sheetId="1" r:id="rId2"/>
    <sheet name="Budget Tracking Sheet" sheetId="8" r:id="rId3"/>
    <sheet name="Auto Data" sheetId="5" state="hidden" r:id="rId4"/>
  </sheets>
  <definedNames>
    <definedName name="_xlnm._FilterDatabase" localSheetId="3" hidden="1">'Auto Data'!$D$10:$E$12</definedName>
    <definedName name="answer">#REF!</definedName>
    <definedName name="answers">#REF!</definedName>
    <definedName name="APP">#REF!</definedName>
    <definedName name="Contact">#REF!</definedName>
    <definedName name="contacts">#REF!</definedName>
    <definedName name="Director">#REF!</definedName>
    <definedName name="E">#REF!</definedName>
    <definedName name="EAP">#REF!</definedName>
    <definedName name="fringe">'1 Program Expenses'!#REF!</definedName>
    <definedName name="Hours">#REF!</definedName>
    <definedName name="if">#REF!</definedName>
    <definedName name="_xlnm.Print_Area" localSheetId="1">'1 Program Expenses'!$B$2:$O$66</definedName>
    <definedName name="SS">#REF!</definedName>
    <definedName name="Statu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2" i="1" l="1"/>
  <c r="D44" i="1"/>
  <c r="I50" i="1" l="1"/>
  <c r="I49" i="1"/>
  <c r="D11" i="1"/>
  <c r="G24" i="1"/>
  <c r="D50" i="1" a="1"/>
  <c r="D50" i="1" s="1"/>
  <c r="E27" i="8"/>
  <c r="E7" i="1"/>
  <c r="K23" i="1" s="1"/>
  <c r="E29" i="1"/>
  <c r="E30" i="1"/>
  <c r="E31" i="1"/>
  <c r="E32" i="1"/>
  <c r="E12" i="1"/>
  <c r="E13" i="1"/>
  <c r="E14" i="1"/>
  <c r="E15" i="1"/>
  <c r="E16" i="1"/>
  <c r="E17" i="1"/>
  <c r="E18" i="1"/>
  <c r="E23" i="1"/>
  <c r="E24" i="1"/>
  <c r="E25" i="1"/>
  <c r="D51" i="1"/>
  <c r="E26" i="8" s="1"/>
  <c r="L5" i="1"/>
  <c r="G4" i="1"/>
  <c r="I4" i="1"/>
  <c r="L3" i="1"/>
  <c r="N3" i="1"/>
  <c r="G5" i="1"/>
  <c r="I5" i="1"/>
  <c r="L4" i="1"/>
  <c r="N4" i="1"/>
  <c r="N5" i="1"/>
  <c r="I2" i="1"/>
  <c r="L2" i="1"/>
  <c r="N2" i="1"/>
  <c r="G2" i="1"/>
  <c r="D26" i="1"/>
  <c r="E63" i="8"/>
  <c r="E25" i="8"/>
  <c r="K24" i="1" l="1"/>
  <c r="E28" i="8"/>
  <c r="E64" i="8" s="1"/>
  <c r="D19" i="1" l="1"/>
  <c r="E11" i="1"/>
  <c r="D28" i="1" l="1"/>
  <c r="D33" i="1" s="1"/>
  <c r="O18" i="1" s="1"/>
  <c r="H9" i="1" l="1"/>
  <c r="N10" i="1"/>
  <c r="N13" i="1"/>
  <c r="N11" i="1"/>
  <c r="N9" i="1"/>
  <c r="N14" i="1"/>
  <c r="N15" i="1"/>
  <c r="N12" i="1"/>
  <c r="L10" i="1"/>
  <c r="J11" i="1"/>
  <c r="L11" i="1"/>
  <c r="J12" i="1"/>
  <c r="H13" i="1"/>
  <c r="L12" i="1"/>
  <c r="J13" i="1"/>
  <c r="H14" i="1"/>
  <c r="L13" i="1"/>
  <c r="J14" i="1"/>
  <c r="H15" i="1"/>
  <c r="L14" i="1"/>
  <c r="J15" i="1"/>
  <c r="L15" i="1"/>
  <c r="J9" i="1"/>
  <c r="L9" i="1"/>
  <c r="H10" i="1"/>
  <c r="J10" i="1"/>
  <c r="H11" i="1"/>
  <c r="H12" i="1"/>
  <c r="M21" i="1" l="1"/>
  <c r="D52" i="1" l="1"/>
  <c r="O17" i="1" l="1"/>
  <c r="O19" i="1" s="1"/>
  <c r="I51" i="1" l="1"/>
  <c r="I5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<sst xmlns="http://schemas.openxmlformats.org/spreadsheetml/2006/main" count="164" uniqueCount="147">
  <si>
    <t>Notes</t>
  </si>
  <si>
    <t>Amount</t>
  </si>
  <si>
    <t>Airfare</t>
  </si>
  <si>
    <t>Local Transportation</t>
  </si>
  <si>
    <t>Total Faculty &amp; General Expenses</t>
  </si>
  <si>
    <t>Description</t>
  </si>
  <si>
    <t>Program Expenses Shared by Students</t>
  </si>
  <si>
    <t>Students</t>
  </si>
  <si>
    <t>(divide Total Non-Student Program Expenses by number of Students)</t>
  </si>
  <si>
    <t>Entry Fees</t>
  </si>
  <si>
    <t>Books/Supplies</t>
  </si>
  <si>
    <t>Visa</t>
  </si>
  <si>
    <t>Additional Pocket Money</t>
  </si>
  <si>
    <t>Notes/Special Circumstances</t>
  </si>
  <si>
    <t>Passport</t>
  </si>
  <si>
    <t>Individual Student Expenses (Student Expenses Paid for by the Program)</t>
  </si>
  <si>
    <t>Required Immunizations</t>
  </si>
  <si>
    <t>Total Shared Program Expenses</t>
  </si>
  <si>
    <t>Total Individual Student Expenses</t>
  </si>
  <si>
    <t>Shared Program Expenses / by Students</t>
  </si>
  <si>
    <t>Total Advertised Program Fee (APF)</t>
  </si>
  <si>
    <t>Miscellaneous (Immunizations, Visas, etc.)</t>
  </si>
  <si>
    <t>Customized Program Fee</t>
  </si>
  <si>
    <t>Group Meals</t>
  </si>
  <si>
    <t>Select One</t>
  </si>
  <si>
    <t>Item Description</t>
  </si>
  <si>
    <t>Select One2</t>
  </si>
  <si>
    <t>Estimated Expenses Not Covered in Advertised Program Fee:</t>
  </si>
  <si>
    <t>In Country Travel</t>
  </si>
  <si>
    <t>Entrance Fees to sites</t>
  </si>
  <si>
    <t>Optional Excursions</t>
  </si>
  <si>
    <t>Per Diem Rates</t>
  </si>
  <si>
    <t>Taxi, Transportation Card, etc</t>
  </si>
  <si>
    <t>Type</t>
  </si>
  <si>
    <t>Fee</t>
  </si>
  <si>
    <t>Less Department Support</t>
  </si>
  <si>
    <t>General Information</t>
  </si>
  <si>
    <r>
      <t xml:space="preserve">When completing this workbook, please make sure that all </t>
    </r>
    <r>
      <rPr>
        <b/>
        <sz val="10"/>
        <color theme="7"/>
        <rFont val="Arial"/>
        <family val="2"/>
      </rPr>
      <t>purple cells</t>
    </r>
    <r>
      <rPr>
        <sz val="10"/>
        <rFont val="Arial"/>
        <family val="2"/>
      </rPr>
      <t xml:space="preserve"> are answered to ensure your budget proposal is complete.  Some </t>
    </r>
    <r>
      <rPr>
        <b/>
        <sz val="10"/>
        <color theme="7"/>
        <rFont val="Arial"/>
        <family val="2"/>
      </rPr>
      <t>purple cells</t>
    </r>
    <r>
      <rPr>
        <sz val="10"/>
        <rFont val="Arial"/>
        <family val="2"/>
      </rPr>
      <t xml:space="preserve"> are drop down lists-- click on the cell and a drop down arrow will appear.  Any cell not in purple cannot be edited as these are pre-fixed calculations.</t>
    </r>
  </si>
  <si>
    <t># of Students</t>
  </si>
  <si>
    <t>Program Expenses</t>
  </si>
  <si>
    <t>Overall Program Fee</t>
  </si>
  <si>
    <t>How many program directors will travel for this program? (Please make sure all Director Expenses are reflective of this number)</t>
  </si>
  <si>
    <t>All Meals Included in Program</t>
  </si>
  <si>
    <t>75% of Meals Included in Program</t>
  </si>
  <si>
    <t>50% of Meals Included in Program</t>
  </si>
  <si>
    <t>25% of Meals Included in Program</t>
  </si>
  <si>
    <t>No Meals Included in Program</t>
  </si>
  <si>
    <t>Hotel Breakfast Included in Program</t>
  </si>
  <si>
    <t>Meals for Students</t>
  </si>
  <si>
    <t>Meals Not Included in Program</t>
  </si>
  <si>
    <t>Misc</t>
  </si>
  <si>
    <t>Less College/School Support</t>
  </si>
  <si>
    <t>Meals</t>
  </si>
  <si>
    <t>https://aoprals.state.gov/web920/per_diem.asp</t>
  </si>
  <si>
    <t>Health Insurance Fee</t>
  </si>
  <si>
    <t>Airport Transportation</t>
  </si>
  <si>
    <t>I'll be getting dropped off at no cost</t>
  </si>
  <si>
    <t>Education Abroad ● Education Building ● University of Alabama Birmingham ● Birmingham, AL 35233</t>
  </si>
  <si>
    <t>Tel: 205-975-6611 ● Email: EducationAbroad@uab.edu ● educationabroad.uab.edu</t>
  </si>
  <si>
    <t>Accommodations</t>
  </si>
  <si>
    <t>Include excursion fees for faculty</t>
  </si>
  <si>
    <t>Group Transportation</t>
  </si>
  <si>
    <t>Excursions/Tours</t>
  </si>
  <si>
    <t>Everyone</t>
  </si>
  <si>
    <t>Instructor/Classroom Fees in Country</t>
  </si>
  <si>
    <t>Total General Expenses</t>
  </si>
  <si>
    <t>Accommodations for Students</t>
  </si>
  <si>
    <t>Double Occupancy Rooms</t>
  </si>
  <si>
    <t>Triple Occupancy Rooms</t>
  </si>
  <si>
    <t>Quad Occupancy Rooms</t>
  </si>
  <si>
    <t>Total Faculty Expenses</t>
  </si>
  <si>
    <t>Income</t>
  </si>
  <si>
    <t>Date</t>
  </si>
  <si>
    <t>Participant</t>
  </si>
  <si>
    <t>Program Fee Collected</t>
  </si>
  <si>
    <t>Budgeted Funds Available</t>
  </si>
  <si>
    <t>Expenses</t>
  </si>
  <si>
    <t>Date Purchased</t>
  </si>
  <si>
    <t>Item</t>
  </si>
  <si>
    <t>Form of Payment</t>
  </si>
  <si>
    <t>Amount Paid</t>
  </si>
  <si>
    <t>Total Expenses</t>
  </si>
  <si>
    <t>Remaining Funds Available</t>
  </si>
  <si>
    <t>All Meals Included in Provider Price</t>
  </si>
  <si>
    <t>Only enter information if utliizing package providers</t>
  </si>
  <si>
    <t>Mandatory int'l health insurance+ for each traveler</t>
  </si>
  <si>
    <t>Risk Mitigation</t>
  </si>
  <si>
    <t>Program Name:</t>
  </si>
  <si>
    <t>Faculty Director(s):</t>
  </si>
  <si>
    <t>Co-faculty:</t>
  </si>
  <si>
    <t>Program Start Date</t>
  </si>
  <si>
    <t>Program End Date</t>
  </si>
  <si>
    <t>Min. # of Students</t>
  </si>
  <si>
    <t>Max. # of Students</t>
  </si>
  <si>
    <t>Foreign Currency</t>
  </si>
  <si>
    <t>Provider Faculty Cost</t>
  </si>
  <si>
    <t>Airport Transportation, Bus fees, train, tips, etc.</t>
  </si>
  <si>
    <t>Will be calculated by Academic Programs Abroad</t>
  </si>
  <si>
    <t>List excursions in Notes</t>
  </si>
  <si>
    <t>Must be consumed on program</t>
  </si>
  <si>
    <t>On Call International</t>
  </si>
  <si>
    <t>APA Fee</t>
  </si>
  <si>
    <t>Ground Transportation</t>
  </si>
  <si>
    <t>Teaching Materials</t>
  </si>
  <si>
    <t>Entrance Fees</t>
  </si>
  <si>
    <t>List entrance fees in notes</t>
  </si>
  <si>
    <t>Per Student Amortization</t>
  </si>
  <si>
    <t>Academic Programs Abroad ● Hatcher Hall ● Louisiana State University ● Baton Rouge, LA</t>
  </si>
  <si>
    <t>Email: FacultyLed@LSU.edu</t>
  </si>
  <si>
    <t>I'll take a cab to and from the airport</t>
  </si>
  <si>
    <t>I'll drive and park at the airport</t>
  </si>
  <si>
    <t>LSU 89#</t>
  </si>
  <si>
    <t>On Call Health Insurance Fee</t>
  </si>
  <si>
    <t>College</t>
  </si>
  <si>
    <t>College of Agriculture</t>
  </si>
  <si>
    <t>College of Art &amp; Design</t>
  </si>
  <si>
    <t>E.J. Ourso College of Business</t>
  </si>
  <si>
    <t>College of Coast &amp; Environment</t>
  </si>
  <si>
    <t>College of Humanities &amp; Social Sciences</t>
  </si>
  <si>
    <t>College of Human Sciences &amp; Education</t>
  </si>
  <si>
    <t>Manship School of Mass Communication</t>
  </si>
  <si>
    <t>College of Music &amp; Dramatic Arts</t>
  </si>
  <si>
    <t>College of Engineering</t>
  </si>
  <si>
    <t>Roger Hadfield Ogden Honors College</t>
  </si>
  <si>
    <t>College of Science</t>
  </si>
  <si>
    <t>General Program Expenses (Lump sum amounts that will be amortized)</t>
  </si>
  <si>
    <t>Faculty Expenses</t>
  </si>
  <si>
    <t>Less Geaux Global Academy Stipend</t>
  </si>
  <si>
    <t>Other Internal Funding</t>
  </si>
  <si>
    <t>Taxi, Bus Pass, Transportation Card, etc</t>
  </si>
  <si>
    <t>Guest Lectures</t>
  </si>
  <si>
    <t>BTR/NOLA Airport Transportation</t>
  </si>
  <si>
    <t>Faculty Cost (Lump Sum for Entire Program)</t>
  </si>
  <si>
    <t>Accommodations #1 (Indiv. Beds)</t>
  </si>
  <si>
    <t>Accommodations #2 (Indiv. Beds)</t>
  </si>
  <si>
    <t>Accommodations #3 (Indiv. Beds)</t>
  </si>
  <si>
    <t>Accommodations #4+ (Indiv. Beds)</t>
  </si>
  <si>
    <t>To complete your Faculty Proposal, you must determine an accurate program cost per participant.  This cost is based on the director(s) cost and the individual cost incurred by the student. This budget starts by focusing on the fixed expenses, generally regardless of number of participants, that will be amortized across participants.  The worksheet then moves into funding deductions to the fixed costs before looking at the variable expenses incurred per student.</t>
  </si>
  <si>
    <r>
      <rPr>
        <b/>
        <sz val="10"/>
        <color rgb="FF00B050"/>
        <rFont val="Arial"/>
        <family val="2"/>
      </rPr>
      <t xml:space="preserve">In the green row is your final estimated Program Cost per student. </t>
    </r>
    <r>
      <rPr>
        <sz val="10"/>
        <rFont val="Arial"/>
        <family val="2"/>
      </rPr>
      <t>This area is designed to allow you to think about how many students you want to accept for your program, keeping in mind that you must make a minimum of 5.  Every student on the program splits the faculty director(s) cost, which directly impacts the overall program cost. 
This sheet is also designed to help you think of any costs your students may incur out of pocket.  This allows Academic Programs Abroad to ensure our students know up front what they will actually be responsible for outside of their program costs.   Please consider all costs and enter any cost you think a participant may encounter (i.e. if you are not including airfare or students will need to pay for their own entry fees, etc)</t>
    </r>
    <r>
      <rPr>
        <b/>
        <sz val="10"/>
        <color rgb="FF00B050"/>
        <rFont val="Arial"/>
        <family val="2"/>
      </rPr>
      <t xml:space="preserve">
</t>
    </r>
  </si>
  <si>
    <t xml:space="preserve">• What is the cost of a faculty director(s) to travel for this program?  
• How many faculty will you ask students to cover? (Remember the more faculty cost, the higher the program fee)  
• Will you include group airfare? (You will need 10 students to do group airfare)   
• How many students will share a room while providing indiviudal beds for each?  
• Will you include all your meals, some meals, breakfast only, or none at all?  
This sheet is designed to assist you with thinking about all of the expenses a program will incur.  When determining your numbers, especially flights, we recommend using travel websites such as Christopherson Business Travel (CBT), TripAdvisor, StudentUniverse, Google Flights to find an average and visit the website(s) a few times over the course of a week to see if they are fluctuating.  If the price is too good to be true, then it probably is!  We recommend considering the flight and if the price seems really good, you may want to add a slight buffer to account for increases. Make sure to run queries based on the time you will be traveling (if you can!).
</t>
  </si>
  <si>
    <t>Min # of Students</t>
  </si>
  <si>
    <t>Max # of Students</t>
  </si>
  <si>
    <t>Total Income Budgeted</t>
  </si>
  <si>
    <t>Total Expenses Budgeted</t>
  </si>
  <si>
    <t>Possible Surplus Funds</t>
  </si>
  <si>
    <t>Projected Balance</t>
  </si>
  <si>
    <t>IP Business Ops Use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</si>
</sst>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8" x14ac:knownFonts="1">
    <font>
      <sz val="10"/>
      <name val="Arial"/>
    </font>
    <font>
      <sz val="10"/>
      <name val="Arial"/>
      <family val="2"/>
    </font>
    <font>
      <b/>
      <sz val="10"/>
      <name val="Arial"/>
      <family val="2"/>
    </font>
    <font>
      <sz val="8"/>
      <name val="Arial"/>
      <family val="2"/>
    </font>
    <font>
      <u/>
      <sz val="10"/>
      <color indexed="12"/>
      <name val="Arial"/>
      <family val="2"/>
    </font>
    <font>
      <sz val="10"/>
      <name val="Arial"/>
      <family val="2"/>
    </font>
    <font>
      <sz val="9"/>
      <name val="Arial"/>
      <family val="2"/>
    </font>
    <font>
      <b/>
      <u/>
      <sz val="10"/>
      <name val="Arial"/>
      <family val="2"/>
    </font>
    <font>
      <b/>
      <sz val="9"/>
      <name val="Arial"/>
      <family val="2"/>
    </font>
    <font>
      <sz val="10"/>
      <color rgb="FF00B050"/>
      <name val="Arial"/>
      <family val="2"/>
    </font>
    <font>
      <b/>
      <sz val="12"/>
      <name val="Arial"/>
      <family val="2"/>
    </font>
    <font>
      <b/>
      <sz val="10"/>
      <color theme="7"/>
      <name val="Arial"/>
      <family val="2"/>
    </font>
    <font>
      <b/>
      <sz val="10"/>
      <color rgb="FF00B050"/>
      <name val="Arial"/>
      <family val="2"/>
    </font>
    <font>
      <b/>
      <sz val="14"/>
      <color rgb="FF00B050"/>
      <name val="Arial"/>
      <family val="2"/>
    </font>
    <font>
      <b/>
      <sz val="14"/>
      <color theme="5"/>
      <name val="Arial"/>
      <family val="2"/>
    </font>
    <font>
      <sz val="12"/>
      <name val="Arial"/>
      <family val="2"/>
    </font>
    <font>
      <sz val="11"/>
      <name val="Arial"/>
      <family val="2"/>
    </font>
    <font>
      <sz val="10"/>
      <color theme="0"/>
      <name val="Arial"/>
      <family val="2"/>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top/>
      <bottom style="thin">
        <color indexed="64"/>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183">
    <xf numFmtId="0" fontId="0" fillId="0" borderId="0" xfId="0"/>
    <xf numFmtId="0" fontId="0" fillId="0" borderId="0" xfId="0" applyAlignment="1">
      <alignment horizontal="center"/>
    </xf>
    <xf numFmtId="0" fontId="5" fillId="0" borderId="0" xfId="0" applyFont="1"/>
    <xf numFmtId="1" fontId="0" fillId="0" borderId="0" xfId="0" applyNumberFormat="1"/>
    <xf numFmtId="0" fontId="7" fillId="0" borderId="0" xfId="0" applyFont="1"/>
    <xf numFmtId="0" fontId="5" fillId="0" borderId="4" xfId="0" applyFont="1" applyBorder="1"/>
    <xf numFmtId="0" fontId="5" fillId="0" borderId="8" xfId="0" applyFont="1" applyBorder="1" applyAlignment="1">
      <alignment horizontal="center"/>
    </xf>
    <xf numFmtId="0" fontId="5" fillId="0" borderId="9" xfId="0" applyFont="1" applyBorder="1" applyAlignment="1">
      <alignment horizontal="center"/>
    </xf>
    <xf numFmtId="44" fontId="0" fillId="0" borderId="9" xfId="1" applyFont="1" applyBorder="1"/>
    <xf numFmtId="44" fontId="0" fillId="0" borderId="21" xfId="1" applyFont="1" applyBorder="1"/>
    <xf numFmtId="164" fontId="2" fillId="0" borderId="0" xfId="0" applyNumberFormat="1" applyFont="1"/>
    <xf numFmtId="0" fontId="2" fillId="0" borderId="8" xfId="0" applyFont="1" applyBorder="1"/>
    <xf numFmtId="0" fontId="2" fillId="0" borderId="1" xfId="0" applyFont="1" applyBorder="1"/>
    <xf numFmtId="0" fontId="2" fillId="0" borderId="5" xfId="0" applyFont="1" applyBorder="1"/>
    <xf numFmtId="0" fontId="5" fillId="0" borderId="1" xfId="0" applyFont="1" applyBorder="1" applyAlignment="1">
      <alignment shrinkToFit="1"/>
    </xf>
    <xf numFmtId="44" fontId="2" fillId="2" borderId="3" xfId="1" applyFont="1" applyFill="1" applyBorder="1" applyProtection="1">
      <protection hidden="1"/>
    </xf>
    <xf numFmtId="44" fontId="5" fillId="0" borderId="0" xfId="1" applyFont="1"/>
    <xf numFmtId="44" fontId="2" fillId="0" borderId="5" xfId="1" applyFont="1" applyBorder="1"/>
    <xf numFmtId="1" fontId="5" fillId="0" borderId="0" xfId="0" applyNumberFormat="1" applyFont="1"/>
    <xf numFmtId="0" fontId="2" fillId="0" borderId="12" xfId="0" applyFont="1" applyBorder="1"/>
    <xf numFmtId="0" fontId="5" fillId="0" borderId="13" xfId="0" applyFont="1" applyBorder="1" applyAlignment="1">
      <alignment shrinkToFit="1"/>
    </xf>
    <xf numFmtId="164" fontId="5" fillId="0" borderId="0" xfId="0" applyNumberFormat="1" applyFont="1"/>
    <xf numFmtId="164" fontId="2" fillId="0" borderId="3" xfId="0" applyNumberFormat="1" applyFont="1" applyBorder="1"/>
    <xf numFmtId="1" fontId="2" fillId="0" borderId="1" xfId="0" applyNumberFormat="1" applyFont="1" applyBorder="1"/>
    <xf numFmtId="0" fontId="0" fillId="0" borderId="28" xfId="0" applyBorder="1"/>
    <xf numFmtId="44" fontId="5" fillId="0" borderId="5" xfId="1" applyFont="1" applyFill="1" applyBorder="1" applyProtection="1">
      <protection locked="0"/>
    </xf>
    <xf numFmtId="44" fontId="5" fillId="0" borderId="7" xfId="1" applyFont="1" applyFill="1" applyBorder="1" applyProtection="1">
      <protection locked="0"/>
    </xf>
    <xf numFmtId="44" fontId="0" fillId="0" borderId="8" xfId="1" applyFont="1" applyBorder="1" applyProtection="1">
      <protection locked="0"/>
    </xf>
    <xf numFmtId="44" fontId="0" fillId="0" borderId="0" xfId="1" applyFont="1" applyFill="1" applyBorder="1" applyProtection="1">
      <protection locked="0"/>
    </xf>
    <xf numFmtId="44" fontId="0" fillId="0" borderId="20" xfId="1" applyFont="1" applyFill="1" applyBorder="1" applyProtection="1">
      <protection locked="0"/>
    </xf>
    <xf numFmtId="0" fontId="1" fillId="0" borderId="4" xfId="0" applyFont="1" applyBorder="1"/>
    <xf numFmtId="0" fontId="1" fillId="0" borderId="1" xfId="0" applyFont="1" applyBorder="1" applyAlignment="1">
      <alignment shrinkToFit="1"/>
    </xf>
    <xf numFmtId="0" fontId="1" fillId="0" borderId="0" xfId="0" applyFont="1"/>
    <xf numFmtId="44" fontId="1" fillId="0" borderId="5" xfId="1" applyFont="1" applyFill="1" applyBorder="1" applyProtection="1">
      <protection locked="0"/>
    </xf>
    <xf numFmtId="0" fontId="1" fillId="0" borderId="8" xfId="0" applyFont="1" applyBorder="1"/>
    <xf numFmtId="0" fontId="1" fillId="0" borderId="9" xfId="0" applyFont="1" applyBorder="1"/>
    <xf numFmtId="0" fontId="1" fillId="0" borderId="22" xfId="0" applyFont="1" applyBorder="1"/>
    <xf numFmtId="0" fontId="1" fillId="0" borderId="0" xfId="0" applyFont="1" applyAlignment="1">
      <alignment vertical="top" wrapText="1"/>
    </xf>
    <xf numFmtId="0" fontId="1" fillId="0" borderId="0" xfId="0" applyFont="1" applyAlignment="1">
      <alignment horizontal="left" vertical="top" wrapText="1"/>
    </xf>
    <xf numFmtId="0" fontId="10" fillId="0" borderId="0" xfId="0" applyFont="1" applyAlignment="1">
      <alignment vertical="top"/>
    </xf>
    <xf numFmtId="0" fontId="2" fillId="0" borderId="2" xfId="0" applyFont="1" applyBorder="1"/>
    <xf numFmtId="44" fontId="5" fillId="0" borderId="31" xfId="1" applyFont="1" applyFill="1" applyBorder="1" applyProtection="1">
      <protection locked="0"/>
    </xf>
    <xf numFmtId="44" fontId="5" fillId="0" borderId="10" xfId="1" applyFont="1" applyFill="1" applyBorder="1" applyProtection="1">
      <protection locked="0"/>
    </xf>
    <xf numFmtId="0" fontId="2" fillId="0" borderId="23" xfId="0" applyFont="1" applyBorder="1" applyProtection="1">
      <protection locked="0"/>
    </xf>
    <xf numFmtId="0" fontId="1" fillId="0" borderId="1" xfId="0" applyFont="1" applyBorder="1" applyAlignment="1" applyProtection="1">
      <alignment shrinkToFit="1"/>
      <protection locked="0"/>
    </xf>
    <xf numFmtId="0" fontId="1" fillId="0" borderId="9" xfId="0" applyFont="1" applyBorder="1" applyAlignment="1">
      <alignment horizontal="left"/>
    </xf>
    <xf numFmtId="0" fontId="4" fillId="0" borderId="1" xfId="2" applyBorder="1" applyAlignment="1" applyProtection="1">
      <alignment shrinkToFit="1"/>
    </xf>
    <xf numFmtId="0" fontId="6" fillId="0" borderId="1" xfId="0" applyFont="1" applyBorder="1"/>
    <xf numFmtId="0" fontId="1" fillId="0" borderId="2" xfId="0" applyFont="1" applyBorder="1" applyAlignment="1">
      <alignment shrinkToFit="1"/>
    </xf>
    <xf numFmtId="44" fontId="5" fillId="0" borderId="0" xfId="1" applyFont="1" applyFill="1" applyBorder="1"/>
    <xf numFmtId="0" fontId="2" fillId="0" borderId="32" xfId="0" applyFont="1" applyBorder="1"/>
    <xf numFmtId="0" fontId="5" fillId="0" borderId="34" xfId="0" applyFont="1" applyBorder="1" applyAlignment="1">
      <alignment shrinkToFit="1"/>
    </xf>
    <xf numFmtId="0" fontId="1" fillId="0" borderId="35" xfId="0" applyFont="1" applyBorder="1"/>
    <xf numFmtId="0" fontId="5" fillId="0" borderId="36" xfId="0" applyFont="1" applyBorder="1" applyAlignment="1">
      <alignment shrinkToFit="1"/>
    </xf>
    <xf numFmtId="44" fontId="0" fillId="0" borderId="26" xfId="1" applyFont="1" applyBorder="1" applyProtection="1">
      <protection locked="0"/>
    </xf>
    <xf numFmtId="0" fontId="1" fillId="0" borderId="1" xfId="2" applyFont="1" applyBorder="1" applyAlignment="1" applyProtection="1">
      <alignment shrinkToFit="1"/>
      <protection locked="0"/>
    </xf>
    <xf numFmtId="164" fontId="10" fillId="5" borderId="25" xfId="1" applyNumberFormat="1" applyFont="1" applyFill="1" applyBorder="1"/>
    <xf numFmtId="0" fontId="15" fillId="0" borderId="8" xfId="0" applyFont="1" applyBorder="1"/>
    <xf numFmtId="0" fontId="15" fillId="0" borderId="0" xfId="0" applyFont="1"/>
    <xf numFmtId="0" fontId="15" fillId="0" borderId="9" xfId="0" applyFont="1" applyBorder="1"/>
    <xf numFmtId="164" fontId="15" fillId="0" borderId="9" xfId="1" applyNumberFormat="1" applyFont="1" applyBorder="1"/>
    <xf numFmtId="0" fontId="15" fillId="0" borderId="38" xfId="0" applyFont="1" applyBorder="1"/>
    <xf numFmtId="0" fontId="15" fillId="0" borderId="37" xfId="0" applyFont="1" applyBorder="1"/>
    <xf numFmtId="164" fontId="15" fillId="0" borderId="39" xfId="0" applyNumberFormat="1" applyFont="1" applyBorder="1"/>
    <xf numFmtId="164" fontId="15" fillId="0" borderId="25" xfId="1" applyNumberFormat="1" applyFont="1" applyFill="1" applyBorder="1"/>
    <xf numFmtId="0" fontId="15" fillId="0" borderId="8" xfId="0" applyFont="1" applyBorder="1" applyProtection="1">
      <protection locked="0"/>
    </xf>
    <xf numFmtId="0" fontId="15" fillId="0" borderId="0" xfId="0" applyFont="1" applyProtection="1">
      <protection locked="0"/>
    </xf>
    <xf numFmtId="164" fontId="15" fillId="0" borderId="9" xfId="1" applyNumberFormat="1" applyFont="1" applyBorder="1" applyProtection="1">
      <protection locked="0"/>
    </xf>
    <xf numFmtId="0" fontId="0" fillId="0" borderId="20" xfId="0" applyBorder="1"/>
    <xf numFmtId="0" fontId="5" fillId="0" borderId="9" xfId="0" applyFont="1" applyBorder="1" applyAlignment="1">
      <alignment horizontal="left"/>
    </xf>
    <xf numFmtId="16" fontId="0" fillId="0" borderId="0" xfId="0" applyNumberFormat="1"/>
    <xf numFmtId="44" fontId="1" fillId="0" borderId="6" xfId="1" applyFont="1" applyFill="1" applyBorder="1" applyProtection="1">
      <protection locked="0"/>
    </xf>
    <xf numFmtId="0" fontId="1" fillId="0" borderId="36" xfId="0" applyFont="1" applyBorder="1" applyAlignment="1">
      <alignment shrinkToFit="1"/>
    </xf>
    <xf numFmtId="0" fontId="1" fillId="0" borderId="0" xfId="0" applyFont="1" applyAlignment="1">
      <alignment vertical="center"/>
    </xf>
    <xf numFmtId="0" fontId="2" fillId="0" borderId="4" xfId="0" applyFont="1" applyBorder="1"/>
    <xf numFmtId="0" fontId="5" fillId="0" borderId="18" xfId="0" applyFont="1" applyBorder="1"/>
    <xf numFmtId="44" fontId="2" fillId="0" borderId="7" xfId="1" applyFont="1" applyBorder="1"/>
    <xf numFmtId="44" fontId="5" fillId="3" borderId="5" xfId="1" applyFont="1" applyFill="1" applyBorder="1" applyProtection="1"/>
    <xf numFmtId="0" fontId="5" fillId="0" borderId="40" xfId="0" applyFont="1" applyBorder="1" applyAlignment="1">
      <alignment shrinkToFit="1"/>
    </xf>
    <xf numFmtId="0" fontId="5" fillId="0" borderId="35" xfId="0" applyFont="1" applyBorder="1"/>
    <xf numFmtId="0" fontId="5" fillId="0" borderId="41" xfId="0" applyFont="1" applyBorder="1" applyAlignment="1">
      <alignment shrinkToFit="1"/>
    </xf>
    <xf numFmtId="44" fontId="1" fillId="3" borderId="6" xfId="1" applyFont="1" applyFill="1" applyBorder="1" applyProtection="1"/>
    <xf numFmtId="44" fontId="2" fillId="2" borderId="3" xfId="1" applyFont="1" applyFill="1" applyBorder="1" applyProtection="1"/>
    <xf numFmtId="44" fontId="0" fillId="3" borderId="8" xfId="1" applyFont="1" applyFill="1" applyBorder="1" applyProtection="1"/>
    <xf numFmtId="44" fontId="0" fillId="2" borderId="0" xfId="1" applyFont="1" applyFill="1" applyProtection="1"/>
    <xf numFmtId="164" fontId="2" fillId="2" borderId="3" xfId="1" applyNumberFormat="1" applyFont="1" applyFill="1" applyBorder="1" applyProtection="1"/>
    <xf numFmtId="164" fontId="2" fillId="4" borderId="3" xfId="1" applyNumberFormat="1" applyFont="1" applyFill="1" applyBorder="1" applyProtection="1"/>
    <xf numFmtId="164" fontId="5" fillId="2" borderId="1" xfId="1" applyNumberFormat="1" applyFont="1" applyFill="1" applyBorder="1" applyProtection="1"/>
    <xf numFmtId="16" fontId="1" fillId="0" borderId="0" xfId="0" applyNumberFormat="1" applyFont="1"/>
    <xf numFmtId="0" fontId="2" fillId="0" borderId="0" xfId="0" applyFont="1"/>
    <xf numFmtId="0" fontId="3" fillId="0" borderId="0" xfId="0" applyFont="1" applyAlignment="1">
      <alignment horizontal="center"/>
    </xf>
    <xf numFmtId="0" fontId="6" fillId="0" borderId="0" xfId="0" applyFont="1"/>
    <xf numFmtId="0" fontId="2" fillId="0" borderId="0" xfId="0" applyFont="1" applyAlignment="1">
      <alignment shrinkToFit="1"/>
    </xf>
    <xf numFmtId="0" fontId="2" fillId="3" borderId="27" xfId="0" applyFont="1" applyFill="1" applyBorder="1" applyAlignment="1">
      <alignment shrinkToFit="1"/>
    </xf>
    <xf numFmtId="0" fontId="2" fillId="3" borderId="9" xfId="0" applyFont="1" applyFill="1" applyBorder="1" applyAlignment="1">
      <alignment shrinkToFit="1"/>
    </xf>
    <xf numFmtId="0" fontId="2" fillId="3" borderId="21" xfId="0" applyFont="1" applyFill="1" applyBorder="1" applyAlignment="1">
      <alignment shrinkToFit="1"/>
    </xf>
    <xf numFmtId="0" fontId="2" fillId="0" borderId="1" xfId="0" applyFont="1" applyBorder="1" applyProtection="1">
      <protection locked="0"/>
    </xf>
    <xf numFmtId="0" fontId="6" fillId="0" borderId="32" xfId="0" applyFont="1" applyBorder="1"/>
    <xf numFmtId="0" fontId="6" fillId="0" borderId="4" xfId="0" applyFont="1" applyBorder="1"/>
    <xf numFmtId="14" fontId="8" fillId="0" borderId="5" xfId="0" applyNumberFormat="1" applyFont="1" applyBorder="1" applyAlignment="1" applyProtection="1">
      <alignment horizontal="left" shrinkToFit="1"/>
      <protection locked="0"/>
    </xf>
    <xf numFmtId="0" fontId="2" fillId="0" borderId="5" xfId="0" applyFont="1" applyBorder="1" applyProtection="1">
      <protection locked="0"/>
    </xf>
    <xf numFmtId="0" fontId="2" fillId="0" borderId="43" xfId="0" applyFont="1" applyBorder="1" applyProtection="1">
      <protection locked="0"/>
    </xf>
    <xf numFmtId="0" fontId="6" fillId="0" borderId="43" xfId="0" applyFont="1" applyBorder="1"/>
    <xf numFmtId="0" fontId="2" fillId="0" borderId="44" xfId="0" applyFont="1" applyBorder="1" applyProtection="1">
      <protection locked="0"/>
    </xf>
    <xf numFmtId="0" fontId="1" fillId="0" borderId="42" xfId="0" applyFont="1" applyBorder="1"/>
    <xf numFmtId="0" fontId="16" fillId="0" borderId="1" xfId="0" applyFont="1" applyBorder="1" applyAlignment="1">
      <alignment shrinkToFit="1"/>
    </xf>
    <xf numFmtId="0" fontId="2" fillId="0" borderId="0" xfId="0" applyFont="1" applyAlignment="1">
      <alignment horizontal="center" wrapText="1"/>
    </xf>
    <xf numFmtId="44" fontId="0" fillId="0" borderId="0" xfId="1" applyFont="1"/>
    <xf numFmtId="44" fontId="0" fillId="3" borderId="0" xfId="1" applyFont="1" applyFill="1"/>
    <xf numFmtId="0" fontId="17" fillId="7" borderId="0" xfId="0" applyFont="1" applyFill="1"/>
    <xf numFmtId="0" fontId="0" fillId="0" borderId="21" xfId="0" applyBorder="1" applyProtection="1">
      <protection locked="0"/>
    </xf>
    <xf numFmtId="44" fontId="0" fillId="3" borderId="0" xfId="1" applyFont="1" applyFill="1" applyBorder="1" applyProtection="1"/>
    <xf numFmtId="44" fontId="0" fillId="3" borderId="28" xfId="1" applyFont="1" applyFill="1" applyBorder="1" applyProtection="1"/>
    <xf numFmtId="0" fontId="1" fillId="0" borderId="0" xfId="0" applyFont="1" applyAlignment="1">
      <alignment horizontal="left"/>
    </xf>
    <xf numFmtId="44" fontId="0" fillId="0" borderId="22" xfId="1" applyFont="1" applyBorder="1" applyProtection="1">
      <protection locked="0"/>
    </xf>
    <xf numFmtId="0" fontId="1" fillId="0" borderId="20" xfId="0" applyFont="1" applyBorder="1" applyAlignment="1">
      <alignment horizontal="left"/>
    </xf>
    <xf numFmtId="0" fontId="1" fillId="0" borderId="0" xfId="0" applyFont="1" applyProtection="1">
      <protection locked="0"/>
    </xf>
    <xf numFmtId="0" fontId="0" fillId="0" borderId="0" xfId="0" applyProtection="1">
      <protection locked="0"/>
    </xf>
    <xf numFmtId="44" fontId="0" fillId="0" borderId="0" xfId="1" applyFont="1" applyBorder="1" applyProtection="1">
      <protection locked="0"/>
    </xf>
    <xf numFmtId="0" fontId="1" fillId="0" borderId="0" xfId="0" applyFont="1" applyAlignment="1">
      <alignment horizontal="left" vertical="top" wrapText="1"/>
    </xf>
    <xf numFmtId="0" fontId="9" fillId="0" borderId="0" xfId="0" applyFont="1" applyAlignment="1">
      <alignment horizontal="left" vertical="top" wrapText="1"/>
    </xf>
    <xf numFmtId="0" fontId="0" fillId="0" borderId="0" xfId="0" applyAlignment="1">
      <alignment horizontal="left" vertical="top" wrapText="1"/>
    </xf>
    <xf numFmtId="0" fontId="2" fillId="0" borderId="33" xfId="0" applyFont="1" applyBorder="1" applyAlignment="1" applyProtection="1">
      <alignment horizontal="center"/>
      <protection locked="0"/>
    </xf>
    <xf numFmtId="0" fontId="2" fillId="0" borderId="31" xfId="0" applyFont="1" applyBorder="1" applyAlignment="1" applyProtection="1">
      <alignment horizontal="center"/>
      <protection locked="0"/>
    </xf>
    <xf numFmtId="0" fontId="2" fillId="3" borderId="22" xfId="0" applyFont="1" applyFill="1" applyBorder="1" applyAlignment="1">
      <alignment horizontal="center" shrinkToFit="1"/>
    </xf>
    <xf numFmtId="0" fontId="2" fillId="3" borderId="20" xfId="0" applyFont="1" applyFill="1" applyBorder="1" applyAlignment="1">
      <alignment horizontal="center" shrinkToFit="1"/>
    </xf>
    <xf numFmtId="0" fontId="2" fillId="3" borderId="28" xfId="0" applyFont="1" applyFill="1" applyBorder="1" applyAlignment="1">
      <alignment horizontal="center" vertical="center" shrinkToFit="1"/>
    </xf>
    <xf numFmtId="0" fontId="2" fillId="3" borderId="0" xfId="0" applyFont="1" applyFill="1" applyAlignment="1">
      <alignment horizontal="center" vertical="center" shrinkToFit="1"/>
    </xf>
    <xf numFmtId="0" fontId="2" fillId="3" borderId="26" xfId="0" applyFont="1" applyFill="1" applyBorder="1" applyAlignment="1">
      <alignment horizontal="center" vertical="center" shrinkToFit="1"/>
    </xf>
    <xf numFmtId="0" fontId="2" fillId="3" borderId="8" xfId="0" applyFont="1" applyFill="1" applyBorder="1" applyAlignment="1">
      <alignment horizontal="center" vertical="center" shrinkToFit="1"/>
    </xf>
    <xf numFmtId="0" fontId="2" fillId="3" borderId="0" xfId="0" applyFont="1" applyFill="1" applyAlignment="1">
      <alignment horizontal="center" shrinkToFit="1"/>
    </xf>
    <xf numFmtId="0" fontId="2" fillId="3" borderId="28" xfId="0" applyFont="1" applyFill="1" applyBorder="1" applyAlignment="1">
      <alignment horizontal="center" shrinkToFit="1"/>
    </xf>
    <xf numFmtId="0" fontId="1" fillId="0" borderId="0" xfId="0" applyFont="1" applyAlignment="1">
      <alignment horizontal="center" vertical="center"/>
    </xf>
    <xf numFmtId="0" fontId="2" fillId="3" borderId="8" xfId="0" applyFont="1" applyFill="1" applyBorder="1" applyAlignment="1">
      <alignment horizontal="center" shrinkToFit="1"/>
    </xf>
    <xf numFmtId="164" fontId="2" fillId="4" borderId="22" xfId="0" applyNumberFormat="1" applyFont="1" applyFill="1" applyBorder="1" applyAlignment="1">
      <alignment horizontal="right"/>
    </xf>
    <xf numFmtId="164" fontId="2" fillId="4" borderId="20" xfId="0" applyNumberFormat="1" applyFont="1" applyFill="1" applyBorder="1" applyAlignment="1">
      <alignment horizontal="right"/>
    </xf>
    <xf numFmtId="164" fontId="2" fillId="4" borderId="21" xfId="0" applyNumberFormat="1" applyFont="1" applyFill="1" applyBorder="1" applyAlignment="1">
      <alignment horizontal="right"/>
    </xf>
    <xf numFmtId="0" fontId="7" fillId="0" borderId="0" xfId="0" applyFont="1" applyAlignment="1">
      <alignment horizontal="center"/>
    </xf>
    <xf numFmtId="0" fontId="2" fillId="0" borderId="0" xfId="0" applyFont="1" applyAlignment="1">
      <alignment horizontal="left"/>
    </xf>
    <xf numFmtId="0" fontId="1" fillId="0" borderId="0" xfId="0" applyFont="1" applyAlignment="1">
      <alignment horizontal="center"/>
    </xf>
    <xf numFmtId="0" fontId="1" fillId="0" borderId="0" xfId="0" applyFont="1" applyAlignment="1">
      <alignment horizontal="left"/>
    </xf>
    <xf numFmtId="0" fontId="5" fillId="0" borderId="28" xfId="0" applyFont="1" applyBorder="1" applyAlignment="1">
      <alignment horizontal="left"/>
    </xf>
    <xf numFmtId="0" fontId="0" fillId="0" borderId="28" xfId="0" applyBorder="1" applyAlignment="1">
      <alignment horizontal="left"/>
    </xf>
    <xf numFmtId="0" fontId="0" fillId="0" borderId="27" xfId="0" applyBorder="1" applyAlignment="1">
      <alignment horizontal="left"/>
    </xf>
    <xf numFmtId="0" fontId="5" fillId="0" borderId="0" xfId="0" applyFont="1" applyAlignment="1">
      <alignment horizontal="left"/>
    </xf>
    <xf numFmtId="0" fontId="5" fillId="0" borderId="9" xfId="0" applyFont="1" applyBorder="1" applyAlignment="1">
      <alignment horizontal="left"/>
    </xf>
    <xf numFmtId="0" fontId="5" fillId="0" borderId="20" xfId="0" applyFont="1" applyBorder="1" applyAlignment="1">
      <alignment horizontal="left"/>
    </xf>
    <xf numFmtId="0" fontId="2" fillId="0" borderId="15" xfId="0" applyFont="1" applyBorder="1" applyAlignment="1">
      <alignment horizontal="center"/>
    </xf>
    <xf numFmtId="0" fontId="2" fillId="0" borderId="14" xfId="0" applyFont="1" applyBorder="1" applyAlignment="1">
      <alignment horizontal="center"/>
    </xf>
    <xf numFmtId="0" fontId="2" fillId="0" borderId="16" xfId="0" applyFont="1" applyBorder="1" applyAlignment="1">
      <alignment horizontal="center"/>
    </xf>
    <xf numFmtId="0" fontId="8" fillId="0" borderId="29" xfId="0" applyFont="1" applyBorder="1" applyAlignment="1">
      <alignment horizontal="left" wrapText="1"/>
    </xf>
    <xf numFmtId="0" fontId="8" fillId="0" borderId="11" xfId="0" applyFont="1" applyBorder="1" applyAlignment="1">
      <alignment horizontal="left" wrapText="1"/>
    </xf>
    <xf numFmtId="164" fontId="2" fillId="0" borderId="32" xfId="0" applyNumberFormat="1" applyFont="1" applyBorder="1"/>
    <xf numFmtId="164" fontId="2" fillId="0" borderId="33" xfId="0" applyNumberFormat="1" applyFont="1" applyBorder="1"/>
    <xf numFmtId="164" fontId="2" fillId="0" borderId="13" xfId="0" applyNumberFormat="1" applyFont="1" applyBorder="1" applyAlignment="1">
      <alignment shrinkToFit="1"/>
    </xf>
    <xf numFmtId="164" fontId="2" fillId="0" borderId="18" xfId="0" applyNumberFormat="1" applyFont="1" applyBorder="1" applyAlignment="1">
      <alignment shrinkToFit="1"/>
    </xf>
    <xf numFmtId="164" fontId="2" fillId="0" borderId="19" xfId="0" applyNumberFormat="1" applyFont="1" applyBorder="1" applyAlignment="1">
      <alignment shrinkToFit="1"/>
    </xf>
    <xf numFmtId="164" fontId="2" fillId="0" borderId="30" xfId="0" applyNumberFormat="1" applyFont="1" applyBorder="1"/>
    <xf numFmtId="164" fontId="2" fillId="0" borderId="24" xfId="0" applyNumberFormat="1" applyFont="1" applyBorder="1"/>
    <xf numFmtId="164" fontId="2" fillId="0" borderId="25" xfId="0" applyNumberFormat="1" applyFont="1" applyBorder="1"/>
    <xf numFmtId="1" fontId="2" fillId="0" borderId="17" xfId="0" applyNumberFormat="1" applyFont="1" applyBorder="1" applyProtection="1">
      <protection locked="0"/>
    </xf>
    <xf numFmtId="1" fontId="5" fillId="0" borderId="18" xfId="0" applyNumberFormat="1" applyFont="1" applyBorder="1" applyProtection="1">
      <protection locked="0"/>
    </xf>
    <xf numFmtId="1" fontId="5" fillId="0" borderId="19" xfId="0" applyNumberFormat="1" applyFont="1" applyBorder="1" applyProtection="1">
      <protection locked="0"/>
    </xf>
    <xf numFmtId="44" fontId="0" fillId="0" borderId="0" xfId="1" applyFont="1" applyFill="1" applyBorder="1" applyAlignment="1" applyProtection="1">
      <alignment horizontal="center"/>
      <protection locked="0"/>
    </xf>
    <xf numFmtId="0" fontId="10" fillId="5" borderId="30" xfId="0" applyFont="1" applyFill="1" applyBorder="1" applyAlignment="1">
      <alignment horizontal="left"/>
    </xf>
    <xf numFmtId="0" fontId="10" fillId="5" borderId="24" xfId="0" applyFont="1" applyFill="1" applyBorder="1" applyAlignment="1">
      <alignment horizontal="left"/>
    </xf>
    <xf numFmtId="0" fontId="13" fillId="0" borderId="26" xfId="0" applyFont="1" applyBorder="1" applyAlignment="1">
      <alignment horizontal="center"/>
    </xf>
    <xf numFmtId="0" fontId="13" fillId="0" borderId="28" xfId="0" applyFont="1" applyBorder="1" applyAlignment="1">
      <alignment horizontal="center"/>
    </xf>
    <xf numFmtId="0" fontId="13" fillId="0" borderId="27" xfId="0" applyFont="1" applyBorder="1" applyAlignment="1">
      <alignment horizontal="center"/>
    </xf>
    <xf numFmtId="0" fontId="14" fillId="0" borderId="26" xfId="0" applyFont="1" applyBorder="1" applyAlignment="1">
      <alignment horizontal="center"/>
    </xf>
    <xf numFmtId="0" fontId="14" fillId="0" borderId="28" xfId="0" applyFont="1" applyBorder="1" applyAlignment="1">
      <alignment horizontal="center"/>
    </xf>
    <xf numFmtId="0" fontId="14" fillId="0" borderId="27" xfId="0" applyFont="1" applyBorder="1" applyAlignment="1">
      <alignment horizontal="center"/>
    </xf>
    <xf numFmtId="0" fontId="10" fillId="6" borderId="30" xfId="0" applyFont="1" applyFill="1" applyBorder="1" applyAlignment="1">
      <alignment horizontal="left"/>
    </xf>
    <xf numFmtId="0" fontId="10" fillId="6" borderId="24" xfId="0" applyFont="1" applyFill="1" applyBorder="1" applyAlignment="1">
      <alignment horizontal="left"/>
    </xf>
    <xf numFmtId="0" fontId="2" fillId="0" borderId="26" xfId="0" applyFont="1" applyBorder="1" applyAlignment="1">
      <alignment horizontal="center"/>
    </xf>
    <xf numFmtId="0" fontId="2" fillId="0" borderId="27" xfId="0" applyFont="1" applyBorder="1" applyAlignment="1">
      <alignment horizontal="center"/>
    </xf>
    <xf numFmtId="0" fontId="1" fillId="0" borderId="45" xfId="0" applyFont="1" applyBorder="1"/>
    <xf numFmtId="0" fontId="0" fillId="0" borderId="45" xfId="0" applyBorder="1"/>
    <xf numFmtId="0" fontId="0" fillId="0" borderId="0" xfId="0" applyAlignment="1">
      <alignment horizontal="center"/>
    </xf>
    <xf numFmtId="44" fontId="0" fillId="0" borderId="0" xfId="1" applyFont="1" applyAlignment="1">
      <alignment horizontal="center"/>
    </xf>
    <xf numFmtId="44" fontId="0" fillId="0" borderId="45" xfId="0" applyNumberFormat="1" applyBorder="1" applyAlignment="1">
      <alignment horizontal="center"/>
    </xf>
    <xf numFmtId="44" fontId="0" fillId="0" borderId="46" xfId="1" applyFont="1" applyBorder="1" applyAlignment="1">
      <alignment horizontal="center"/>
    </xf>
    <xf numFmtId="0" fontId="2" fillId="0" borderId="0" xfId="0" applyFont="1" applyAlignment="1">
      <alignment horizontal="center"/>
    </xf>
  </cellXfs>
  <cellStyles count="3">
    <cellStyle name="Currency" xfId="1" builtinId="4"/>
    <cellStyle name="Hyperlink" xfId="2" builtinId="8"/>
    <cellStyle name="Normal" xfId="0" builtinId="0"/>
  </cellStyles>
  <dxfs count="50">
    <dxf>
      <font>
        <color rgb="FF9C0006"/>
      </font>
      <fill>
        <patternFill>
          <bgColor rgb="FFFFC7CE"/>
        </patternFill>
      </fill>
    </dxf>
    <dxf>
      <font>
        <color rgb="FF006100"/>
      </font>
      <fill>
        <patternFill>
          <bgColor rgb="FFC6EFCE"/>
        </patternFill>
      </fill>
    </dxf>
    <dxf>
      <fill>
        <patternFill>
          <bgColor theme="7" tint="0.59996337778862885"/>
        </patternFill>
      </fill>
    </dxf>
    <dxf>
      <fill>
        <patternFill>
          <bgColor theme="7" tint="0.59996337778862885"/>
        </patternFill>
      </fill>
    </dxf>
    <dxf>
      <font>
        <color auto="1"/>
      </font>
      <fill>
        <patternFill>
          <bgColor theme="7" tint="0.59996337778862885"/>
        </patternFill>
      </fill>
    </dxf>
    <dxf>
      <font>
        <color auto="1"/>
      </font>
      <fill>
        <patternFill>
          <bgColor theme="7" tint="0.59996337778862885"/>
        </patternFill>
      </fill>
    </dxf>
    <dxf>
      <fill>
        <patternFill>
          <bgColor theme="7" tint="0.59996337778862885"/>
        </patternFill>
      </fill>
    </dxf>
    <dxf>
      <font>
        <b val="0"/>
        <i val="0"/>
        <strike val="0"/>
        <condense val="0"/>
        <extend val="0"/>
        <outline val="0"/>
        <shadow val="0"/>
        <u val="none"/>
        <vertAlign val="baseline"/>
        <sz val="10"/>
        <color auto="1"/>
        <name val="Arial"/>
        <family val="2"/>
        <scheme val="none"/>
      </font>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scheme val="none"/>
      </font>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i val="0"/>
        <strike val="0"/>
        <condense val="0"/>
        <extend val="0"/>
        <outline val="0"/>
        <shadow val="0"/>
        <u val="none"/>
        <vertAlign val="baseline"/>
        <sz val="12"/>
        <color auto="1"/>
        <name val="Arial"/>
        <scheme val="none"/>
      </font>
      <numFmt numFmtId="164" formatCode="_(&quot;$&quot;* #,##0_);_(&quot;$&quot;* \(#,##0\);_(&quot;$&quot;* &quot;-&quot;??_);_(@_)"/>
      <border diagonalUp="0" diagonalDown="0" outline="0">
        <left/>
        <right style="medium">
          <color indexed="64"/>
        </right>
        <top/>
        <bottom style="double">
          <color indexed="64"/>
        </bottom>
      </border>
    </dxf>
    <dxf>
      <font>
        <strike val="0"/>
        <outline val="0"/>
        <shadow val="0"/>
        <u val="none"/>
        <vertAlign val="baseline"/>
        <sz val="12"/>
        <color auto="1"/>
        <name val="Arial"/>
        <scheme val="none"/>
      </font>
      <numFmt numFmtId="164" formatCode="_(&quot;$&quot;* #,##0_);_(&quot;$&quot;* \(#,##0\);_(&quot;$&quot;* &quot;-&quot;??_);_(@_)"/>
      <protection locked="0" hidden="0"/>
    </dxf>
    <dxf>
      <font>
        <b val="0"/>
        <i val="0"/>
        <strike val="0"/>
        <condense val="0"/>
        <extend val="0"/>
        <outline val="0"/>
        <shadow val="0"/>
        <u val="none"/>
        <vertAlign val="baseline"/>
        <sz val="12"/>
        <color auto="1"/>
        <name val="Arial"/>
        <scheme val="none"/>
      </font>
      <border diagonalUp="0" diagonalDown="0" outline="0">
        <left/>
        <right/>
        <top/>
        <bottom style="double">
          <color indexed="64"/>
        </bottom>
      </border>
    </dxf>
    <dxf>
      <font>
        <strike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scheme val="none"/>
      </font>
      <border diagonalUp="0" diagonalDown="0" outline="0">
        <left/>
        <right/>
        <top/>
        <bottom style="double">
          <color indexed="64"/>
        </bottom>
      </border>
    </dxf>
    <dxf>
      <font>
        <strike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scheme val="none"/>
      </font>
      <border diagonalUp="0" diagonalDown="0" outline="0">
        <left style="medium">
          <color indexed="64"/>
        </left>
        <right/>
        <top/>
        <bottom style="double">
          <color indexed="64"/>
        </bottom>
      </border>
    </dxf>
    <dxf>
      <font>
        <strike val="0"/>
        <outline val="0"/>
        <shadow val="0"/>
        <u val="none"/>
        <vertAlign val="baseline"/>
        <sz val="12"/>
        <color auto="1"/>
        <name val="Arial"/>
        <scheme val="none"/>
      </font>
      <protection locked="0" hidden="0"/>
    </dxf>
    <dxf>
      <font>
        <strike val="0"/>
        <outline val="0"/>
        <shadow val="0"/>
        <u val="none"/>
        <vertAlign val="baseline"/>
        <sz val="12"/>
        <color auto="1"/>
        <name val="Arial"/>
        <scheme val="none"/>
      </font>
    </dxf>
    <dxf>
      <font>
        <strike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scheme val="none"/>
      </font>
    </dxf>
    <dxf>
      <font>
        <b val="0"/>
        <i val="0"/>
        <strike val="0"/>
        <condense val="0"/>
        <extend val="0"/>
        <outline val="0"/>
        <shadow val="0"/>
        <u val="none"/>
        <vertAlign val="baseline"/>
        <sz val="12"/>
        <color auto="1"/>
        <name val="Arial"/>
        <family val="2"/>
        <scheme val="none"/>
      </font>
      <numFmt numFmtId="164" formatCode="_(&quot;$&quot;* #,##0_);_(&quot;$&quot;* \(#,##0\);_(&quot;$&quot;* &quot;-&quot;??_);_(@_)"/>
      <border diagonalUp="0" diagonalDown="0" outline="0">
        <left/>
        <right style="medium">
          <color indexed="64"/>
        </right>
        <top/>
        <bottom style="double">
          <color indexed="64"/>
        </bottom>
      </border>
    </dxf>
    <dxf>
      <font>
        <strike val="0"/>
        <outline val="0"/>
        <shadow val="0"/>
        <u val="none"/>
        <vertAlign val="baseline"/>
        <sz val="12"/>
        <color auto="1"/>
        <name val="Arial"/>
        <scheme val="none"/>
      </font>
      <numFmt numFmtId="164" formatCode="_(&quot;$&quot;* #,##0_);_(&quot;$&quot;* \(#,##0\);_(&quot;$&quot;* &quot;-&quot;??_);_(@_)"/>
      <protection locked="0" hidden="0"/>
    </dxf>
    <dxf>
      <font>
        <b val="0"/>
        <i val="0"/>
        <strike val="0"/>
        <condense val="0"/>
        <extend val="0"/>
        <outline val="0"/>
        <shadow val="0"/>
        <u val="none"/>
        <vertAlign val="baseline"/>
        <sz val="12"/>
        <color auto="1"/>
        <name val="Arial"/>
        <family val="2"/>
        <scheme val="none"/>
      </font>
      <border diagonalUp="0" diagonalDown="0" outline="0">
        <left/>
        <right/>
        <top/>
        <bottom style="double">
          <color indexed="64"/>
        </bottom>
      </border>
    </dxf>
    <dxf>
      <font>
        <strike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family val="2"/>
        <scheme val="none"/>
      </font>
      <border diagonalUp="0" diagonalDown="0" outline="0">
        <left/>
        <right/>
        <top/>
        <bottom style="double">
          <color indexed="64"/>
        </bottom>
      </border>
    </dxf>
    <dxf>
      <font>
        <strike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family val="2"/>
        <scheme val="none"/>
      </font>
      <border diagonalUp="0" diagonalDown="0" outline="0">
        <left style="medium">
          <color indexed="64"/>
        </left>
        <right/>
        <top/>
        <bottom style="double">
          <color indexed="64"/>
        </bottom>
      </border>
    </dxf>
    <dxf>
      <font>
        <strike val="0"/>
        <outline val="0"/>
        <shadow val="0"/>
        <u val="none"/>
        <vertAlign val="baseline"/>
        <sz val="12"/>
        <color auto="1"/>
        <name val="Arial"/>
        <scheme val="none"/>
      </font>
      <protection locked="0" hidden="0"/>
    </dxf>
    <dxf>
      <font>
        <strike val="0"/>
        <outline val="0"/>
        <shadow val="0"/>
        <u val="none"/>
        <vertAlign val="baseline"/>
        <sz val="12"/>
        <color auto="1"/>
        <name val="Arial"/>
        <scheme val="none"/>
      </font>
    </dxf>
    <dxf>
      <font>
        <strike val="0"/>
        <outline val="0"/>
        <shadow val="0"/>
        <u val="none"/>
        <vertAlign val="baseline"/>
        <sz val="12"/>
        <color auto="1"/>
        <name val="Arial"/>
        <scheme val="none"/>
      </font>
      <protection locked="0" hidden="0"/>
    </dxf>
    <dxf>
      <font>
        <b val="0"/>
        <i val="0"/>
        <strike val="0"/>
        <condense val="0"/>
        <extend val="0"/>
        <outline val="0"/>
        <shadow val="0"/>
        <u val="none"/>
        <vertAlign val="baseline"/>
        <sz val="12"/>
        <color auto="1"/>
        <name val="Arial"/>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11" displayName="Table11" ref="B4:E25" totalsRowCount="1" headerRowDxfId="49" dataDxfId="48" totalsRowDxfId="47">
  <autoFilter ref="B4:E24" xr:uid="{00000000-0009-0000-0100-00000B000000}"/>
  <tableColumns count="4">
    <tableColumn id="1" xr3:uid="{00000000-0010-0000-0000-000001000000}" name="Date" dataDxfId="46" totalsRowDxfId="45"/>
    <tableColumn id="2" xr3:uid="{00000000-0010-0000-0000-000002000000}" name="Participant" dataDxfId="44" totalsRowDxfId="43"/>
    <tableColumn id="3" xr3:uid="{00000000-0010-0000-0000-000003000000}" name="LSU 89#" dataDxfId="42" totalsRowDxfId="41"/>
    <tableColumn id="4" xr3:uid="{00000000-0010-0000-0000-000004000000}" name="Program Fee Collected" totalsRowFunction="custom" dataDxfId="40" totalsRowDxfId="39" dataCellStyle="Currency">
      <totalsRowFormula>SUM(Table11[Program Fee Collected])</totalsRow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1000000}" name="Table1113" displayName="Table1113" ref="B32:E63" totalsRowCount="1" headerRowDxfId="38" dataDxfId="37" totalsRowDxfId="36">
  <autoFilter ref="B32:E62" xr:uid="{00000000-0009-0000-0100-00000C000000}"/>
  <tableColumns count="4">
    <tableColumn id="1" xr3:uid="{00000000-0010-0000-0100-000001000000}" name="Date Purchased" totalsRowLabel="Total Expenses" dataDxfId="35" totalsRowDxfId="34"/>
    <tableColumn id="2" xr3:uid="{00000000-0010-0000-0100-000002000000}" name="Item" dataDxfId="33" totalsRowDxfId="32"/>
    <tableColumn id="3" xr3:uid="{00000000-0010-0000-0100-000003000000}" name="Form of Payment" dataDxfId="31" totalsRowDxfId="30"/>
    <tableColumn id="4" xr3:uid="{00000000-0010-0000-0100-000004000000}" name="Amount Paid" totalsRowFunction="custom" dataDxfId="29" totalsRowDxfId="28" dataCellStyle="Currency">
      <totalsRowFormula>SUM(Table1113[Amount Paid])</totalsRowFormula>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Table3" displayName="Table3" ref="B2:B10" totalsRowShown="0" headerRowDxfId="27" dataDxfId="26" tableBorderDxfId="25">
  <autoFilter ref="B2:B10" xr:uid="{00000000-0009-0000-0100-000003000000}"/>
  <tableColumns count="1">
    <tableColumn id="1" xr3:uid="{00000000-0010-0000-0400-000001000000}" name="Meals for Students" dataDxfId="24"/>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6000000}" name="Table4" displayName="Table4" ref="D10:E12" totalsRowShown="0" headerRowDxfId="23">
  <autoFilter ref="D10:E12" xr:uid="{00000000-0009-0000-0100-000004000000}"/>
  <tableColumns count="2">
    <tableColumn id="1" xr3:uid="{00000000-0010-0000-0600-000001000000}" name="Select One" dataDxfId="22"/>
    <tableColumn id="2" xr3:uid="{00000000-0010-0000-0600-000002000000}" name="Select One2" dataDxfId="21" dataCellStyle="Currency"/>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7000000}" name="Table5" displayName="Table5" ref="D15:E16" totalsRowShown="0">
  <autoFilter ref="D15:E16" xr:uid="{00000000-0009-0000-0100-000005000000}"/>
  <tableColumns count="2">
    <tableColumn id="1" xr3:uid="{00000000-0010-0000-0700-000001000000}" name="Select One" dataDxfId="20"/>
    <tableColumn id="2" xr3:uid="{00000000-0010-0000-0700-000002000000}" name="Select One2" dataDxfId="19" dataCellStyle="Currency"/>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8000000}" name="Table6" displayName="Table6" ref="D19:E20" totalsRowShown="0">
  <autoFilter ref="D19:E20" xr:uid="{00000000-0009-0000-0100-000006000000}"/>
  <tableColumns count="2">
    <tableColumn id="1" xr3:uid="{00000000-0010-0000-0800-000001000000}" name="Type" dataDxfId="18"/>
    <tableColumn id="2" xr3:uid="{00000000-0010-0000-0800-000002000000}" name="Fee" dataCellStyle="Currency"/>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9000000}" name="Table1218" displayName="Table1218" ref="D4:E7" totalsRowShown="0" headerRowDxfId="17">
  <autoFilter ref="D4:E7" xr:uid="{00000000-0009-0000-0100-000011000000}"/>
  <tableColumns count="2">
    <tableColumn id="1" xr3:uid="{00000000-0010-0000-0900-000001000000}" name="Select One" dataDxfId="16"/>
    <tableColumn id="2" xr3:uid="{00000000-0010-0000-0900-000002000000}" name="Select One2" dataDxfId="15" dataCellStyle="Currency"/>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B000000}" name="Table10" displayName="Table10" ref="B12:B15" totalsRowShown="0" headerRowDxfId="14" dataDxfId="13" tableBorderDxfId="12">
  <autoFilter ref="B12:B15" xr:uid="{00000000-0009-0000-0100-00000A000000}"/>
  <tableColumns count="1">
    <tableColumn id="1" xr3:uid="{00000000-0010-0000-0B00-000001000000}" name="Accommodations for Students" dataDxfId="11"/>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BD704CF-2B28-4CFD-9FC7-AE2A717A7457}" name="Table1" displayName="Table1" ref="B17:B28" totalsRowShown="0" headerRowDxfId="10" dataDxfId="9" tableBorderDxfId="8">
  <autoFilter ref="B17:B28" xr:uid="{BBD704CF-2B28-4CFD-9FC7-AE2A717A7457}"/>
  <tableColumns count="1">
    <tableColumn id="1" xr3:uid="{ABEAB75D-2EB3-438E-95F3-EE4BD374A6C9}" name="College" dataDxfId="7"/>
  </tableColumns>
  <tableStyleInfo name="TableStyleLight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oprals.state.gov/web920/per_diem.asp"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table" Target="../tables/table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9"/>
  <sheetViews>
    <sheetView view="pageLayout" zoomScale="110" zoomScaleNormal="100" zoomScalePageLayoutView="110" workbookViewId="0">
      <selection activeCell="H8" sqref="H8"/>
    </sheetView>
  </sheetViews>
  <sheetFormatPr defaultColWidth="8.85546875" defaultRowHeight="12.75" x14ac:dyDescent="0.2"/>
  <cols>
    <col min="10" max="10" width="3.7109375" customWidth="1"/>
  </cols>
  <sheetData>
    <row r="1" spans="1:10" ht="12.75" customHeight="1" x14ac:dyDescent="0.2">
      <c r="A1" s="119" t="s">
        <v>137</v>
      </c>
      <c r="B1" s="119"/>
      <c r="C1" s="119"/>
      <c r="D1" s="119"/>
      <c r="E1" s="119"/>
      <c r="F1" s="119"/>
      <c r="G1" s="119"/>
      <c r="H1" s="119"/>
      <c r="I1" s="119"/>
      <c r="J1" s="119"/>
    </row>
    <row r="2" spans="1:10" x14ac:dyDescent="0.2">
      <c r="A2" s="119"/>
      <c r="B2" s="119"/>
      <c r="C2" s="119"/>
      <c r="D2" s="119"/>
      <c r="E2" s="119"/>
      <c r="F2" s="119"/>
      <c r="G2" s="119"/>
      <c r="H2" s="119"/>
      <c r="I2" s="119"/>
      <c r="J2" s="119"/>
    </row>
    <row r="3" spans="1:10" ht="50.45" customHeight="1" x14ac:dyDescent="0.2">
      <c r="A3" s="119"/>
      <c r="B3" s="119"/>
      <c r="C3" s="119"/>
      <c r="D3" s="119"/>
      <c r="E3" s="119"/>
      <c r="F3" s="119"/>
      <c r="G3" s="119"/>
      <c r="H3" s="119"/>
      <c r="I3" s="119"/>
      <c r="J3" s="119"/>
    </row>
    <row r="4" spans="1:10" ht="14.25" customHeight="1" x14ac:dyDescent="0.2">
      <c r="A4" s="38"/>
      <c r="B4" s="38"/>
      <c r="C4" s="38"/>
      <c r="D4" s="38"/>
      <c r="E4" s="38"/>
      <c r="F4" s="38"/>
      <c r="G4" s="38"/>
      <c r="H4" s="38"/>
      <c r="I4" s="38"/>
      <c r="J4" s="38"/>
    </row>
    <row r="5" spans="1:10" ht="15.75" customHeight="1" x14ac:dyDescent="0.2">
      <c r="A5" s="39" t="s">
        <v>36</v>
      </c>
      <c r="B5" s="38"/>
      <c r="C5" s="38"/>
      <c r="D5" s="38"/>
      <c r="E5" s="38"/>
      <c r="F5" s="38"/>
      <c r="G5" s="38"/>
      <c r="H5" s="38"/>
      <c r="I5" s="38"/>
      <c r="J5" s="38"/>
    </row>
    <row r="6" spans="1:10" ht="42.75" customHeight="1" x14ac:dyDescent="0.2">
      <c r="A6" s="119" t="s">
        <v>37</v>
      </c>
      <c r="B6" s="119"/>
      <c r="C6" s="119"/>
      <c r="D6" s="119"/>
      <c r="E6" s="119"/>
      <c r="F6" s="119"/>
      <c r="G6" s="119"/>
      <c r="H6" s="119"/>
      <c r="I6" s="119"/>
      <c r="J6" s="119"/>
    </row>
    <row r="7" spans="1:10" x14ac:dyDescent="0.2">
      <c r="A7" s="38"/>
      <c r="B7" s="38"/>
      <c r="C7" s="38"/>
      <c r="D7" s="38"/>
      <c r="E7" s="38"/>
      <c r="F7" s="38"/>
      <c r="G7" s="38"/>
      <c r="H7" s="38"/>
      <c r="I7" s="38"/>
      <c r="J7" s="38"/>
    </row>
    <row r="8" spans="1:10" ht="15.75" x14ac:dyDescent="0.2">
      <c r="A8" s="39" t="s">
        <v>39</v>
      </c>
      <c r="B8" s="37"/>
      <c r="C8" s="37"/>
      <c r="D8" s="37"/>
      <c r="E8" s="37"/>
      <c r="F8" s="37"/>
      <c r="G8" s="37"/>
      <c r="H8" s="37"/>
      <c r="I8" s="37"/>
      <c r="J8" s="37"/>
    </row>
    <row r="9" spans="1:10" x14ac:dyDescent="0.2">
      <c r="A9" s="119" t="s">
        <v>139</v>
      </c>
      <c r="B9" s="119"/>
      <c r="C9" s="119"/>
      <c r="D9" s="119"/>
      <c r="E9" s="119"/>
      <c r="F9" s="119"/>
      <c r="G9" s="119"/>
      <c r="H9" s="119"/>
      <c r="I9" s="119"/>
      <c r="J9" s="119"/>
    </row>
    <row r="10" spans="1:10" ht="30.75" customHeight="1" x14ac:dyDescent="0.2">
      <c r="A10" s="119"/>
      <c r="B10" s="119"/>
      <c r="C10" s="119"/>
      <c r="D10" s="119"/>
      <c r="E10" s="119"/>
      <c r="F10" s="119"/>
      <c r="G10" s="119"/>
      <c r="H10" s="119"/>
      <c r="I10" s="119"/>
      <c r="J10" s="119"/>
    </row>
    <row r="11" spans="1:10" ht="27.75" customHeight="1" x14ac:dyDescent="0.2">
      <c r="A11" s="119"/>
      <c r="B11" s="119"/>
      <c r="C11" s="119"/>
      <c r="D11" s="119"/>
      <c r="E11" s="119"/>
      <c r="F11" s="119"/>
      <c r="G11" s="119"/>
      <c r="H11" s="119"/>
      <c r="I11" s="119"/>
      <c r="J11" s="119"/>
    </row>
    <row r="12" spans="1:10" ht="110.45" customHeight="1" x14ac:dyDescent="0.2">
      <c r="A12" s="119"/>
      <c r="B12" s="119"/>
      <c r="C12" s="119"/>
      <c r="D12" s="119"/>
      <c r="E12" s="119"/>
      <c r="F12" s="119"/>
      <c r="G12" s="119"/>
      <c r="H12" s="119"/>
      <c r="I12" s="119"/>
      <c r="J12" s="119"/>
    </row>
    <row r="13" spans="1:10" x14ac:dyDescent="0.2">
      <c r="A13" s="38"/>
      <c r="B13" s="38"/>
      <c r="C13" s="38"/>
      <c r="D13" s="38"/>
      <c r="E13" s="38"/>
      <c r="F13" s="38"/>
      <c r="G13" s="38"/>
      <c r="H13" s="38"/>
      <c r="I13" s="38"/>
      <c r="J13" s="38"/>
    </row>
    <row r="14" spans="1:10" ht="15.75" x14ac:dyDescent="0.2">
      <c r="A14" s="39" t="s">
        <v>40</v>
      </c>
    </row>
    <row r="15" spans="1:10" ht="25.5" customHeight="1" x14ac:dyDescent="0.2">
      <c r="A15" s="120" t="s">
        <v>138</v>
      </c>
      <c r="B15" s="121"/>
      <c r="C15" s="121"/>
      <c r="D15" s="121"/>
      <c r="E15" s="121"/>
      <c r="F15" s="121"/>
      <c r="G15" s="121"/>
      <c r="H15" s="121"/>
      <c r="I15" s="121"/>
      <c r="J15" s="121"/>
    </row>
    <row r="16" spans="1:10" x14ac:dyDescent="0.2">
      <c r="A16" s="121"/>
      <c r="B16" s="121"/>
      <c r="C16" s="121"/>
      <c r="D16" s="121"/>
      <c r="E16" s="121"/>
      <c r="F16" s="121"/>
      <c r="G16" s="121"/>
      <c r="H16" s="121"/>
      <c r="I16" s="121"/>
      <c r="J16" s="121"/>
    </row>
    <row r="17" spans="1:10" ht="34.5" customHeight="1" x14ac:dyDescent="0.2">
      <c r="A17" s="121"/>
      <c r="B17" s="121"/>
      <c r="C17" s="121"/>
      <c r="D17" s="121"/>
      <c r="E17" s="121"/>
      <c r="F17" s="121"/>
      <c r="G17" s="121"/>
      <c r="H17" s="121"/>
      <c r="I17" s="121"/>
      <c r="J17" s="121"/>
    </row>
    <row r="18" spans="1:10" ht="60.75" customHeight="1" x14ac:dyDescent="0.2">
      <c r="A18" s="121"/>
      <c r="B18" s="121"/>
      <c r="C18" s="121"/>
      <c r="D18" s="121"/>
      <c r="E18" s="121"/>
      <c r="F18" s="121"/>
      <c r="G18" s="121"/>
      <c r="H18" s="121"/>
      <c r="I18" s="121"/>
      <c r="J18" s="121"/>
    </row>
    <row r="19" spans="1:10" x14ac:dyDescent="0.2">
      <c r="A19" s="1"/>
      <c r="B19" s="1"/>
      <c r="C19" s="1"/>
      <c r="D19" s="1"/>
      <c r="E19" s="1"/>
      <c r="F19" s="1"/>
      <c r="G19" s="1"/>
      <c r="H19" s="1"/>
      <c r="I19" s="1"/>
      <c r="J19" s="1"/>
    </row>
  </sheetData>
  <sheetProtection selectLockedCells="1"/>
  <mergeCells count="4">
    <mergeCell ref="A6:J6"/>
    <mergeCell ref="A1:J3"/>
    <mergeCell ref="A9:J12"/>
    <mergeCell ref="A15:J18"/>
  </mergeCells>
  <pageMargins left="0.7" right="0.7" top="0.75" bottom="0.75" header="0.3" footer="0.3"/>
  <pageSetup orientation="portrait" r:id="rId1"/>
  <headerFooter>
    <oddHeader>&amp;C&amp;"Arial,Bold"&amp;14Budget Proposal Instructions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59999389629810485"/>
  </sheetPr>
  <dimension ref="B1:P61"/>
  <sheetViews>
    <sheetView tabSelected="1" view="pageLayout" zoomScale="80" zoomScaleNormal="100" zoomScalePageLayoutView="80" workbookViewId="0">
      <selection activeCell="C2" sqref="C2:E2"/>
    </sheetView>
  </sheetViews>
  <sheetFormatPr defaultColWidth="8.85546875" defaultRowHeight="12.75" x14ac:dyDescent="0.2"/>
  <cols>
    <col min="1" max="1" width="2.42578125" customWidth="1"/>
    <col min="2" max="2" width="27.5703125" customWidth="1"/>
    <col min="3" max="3" width="41.7109375" customWidth="1"/>
    <col min="4" max="4" width="16.28515625" customWidth="1"/>
    <col min="5" max="5" width="16.7109375" customWidth="1"/>
    <col min="6" max="6" width="9" customWidth="1"/>
    <col min="7" max="7" width="11.140625" customWidth="1"/>
    <col min="8" max="8" width="10.140625" customWidth="1"/>
    <col min="9" max="9" width="8.42578125" customWidth="1"/>
    <col min="11" max="11" width="13.85546875" customWidth="1"/>
    <col min="13" max="13" width="13" customWidth="1"/>
    <col min="14" max="14" width="7.28515625" customWidth="1"/>
  </cols>
  <sheetData>
    <row r="1" spans="2:15" ht="3" customHeight="1" thickBot="1" x14ac:dyDescent="0.25"/>
    <row r="2" spans="2:15" x14ac:dyDescent="0.2">
      <c r="B2" s="97" t="s">
        <v>87</v>
      </c>
      <c r="C2" s="122"/>
      <c r="D2" s="122"/>
      <c r="E2" s="123"/>
      <c r="G2" s="128" t="str">
        <f>B2</f>
        <v>Program Name:</v>
      </c>
      <c r="H2" s="126"/>
      <c r="I2" s="126">
        <f>C2</f>
        <v>0</v>
      </c>
      <c r="J2" s="126"/>
      <c r="K2" s="126"/>
      <c r="L2" s="131" t="str">
        <f>D3</f>
        <v>Program Start Date</v>
      </c>
      <c r="M2" s="131"/>
      <c r="N2" s="93">
        <f>E3</f>
        <v>0</v>
      </c>
    </row>
    <row r="3" spans="2:15" x14ac:dyDescent="0.2">
      <c r="B3" s="98" t="s">
        <v>113</v>
      </c>
      <c r="C3" s="96"/>
      <c r="D3" s="47" t="s">
        <v>90</v>
      </c>
      <c r="E3" s="99"/>
      <c r="G3" s="129"/>
      <c r="H3" s="127"/>
      <c r="I3" s="127"/>
      <c r="J3" s="127"/>
      <c r="K3" s="127"/>
      <c r="L3" s="130" t="str">
        <f>D4</f>
        <v>Program End Date</v>
      </c>
      <c r="M3" s="130"/>
      <c r="N3" s="94">
        <f>E4</f>
        <v>0</v>
      </c>
    </row>
    <row r="4" spans="2:15" x14ac:dyDescent="0.2">
      <c r="B4" s="98" t="s">
        <v>88</v>
      </c>
      <c r="C4" s="96"/>
      <c r="D4" s="47" t="s">
        <v>91</v>
      </c>
      <c r="E4" s="99"/>
      <c r="G4" s="133" t="str">
        <f>B4</f>
        <v>Faculty Director(s):</v>
      </c>
      <c r="H4" s="130"/>
      <c r="I4" s="130">
        <f>C4</f>
        <v>0</v>
      </c>
      <c r="J4" s="130"/>
      <c r="K4" s="130"/>
      <c r="L4" s="130" t="str">
        <f>D5</f>
        <v>Min. # of Students</v>
      </c>
      <c r="M4" s="130"/>
      <c r="N4" s="94">
        <f>E5</f>
        <v>0</v>
      </c>
    </row>
    <row r="5" spans="2:15" ht="13.5" thickBot="1" x14ac:dyDescent="0.25">
      <c r="B5" s="98" t="s">
        <v>89</v>
      </c>
      <c r="C5" s="96"/>
      <c r="D5" s="47" t="s">
        <v>92</v>
      </c>
      <c r="E5" s="100"/>
      <c r="G5" s="124" t="str">
        <f>B5</f>
        <v>Co-faculty:</v>
      </c>
      <c r="H5" s="125"/>
      <c r="I5" s="125">
        <f>C5</f>
        <v>0</v>
      </c>
      <c r="J5" s="125"/>
      <c r="K5" s="125"/>
      <c r="L5" s="125" t="str">
        <f>D6</f>
        <v>Max. # of Students</v>
      </c>
      <c r="M5" s="125"/>
      <c r="N5" s="95">
        <f>E6</f>
        <v>0</v>
      </c>
    </row>
    <row r="6" spans="2:15" ht="13.5" thickBot="1" x14ac:dyDescent="0.25">
      <c r="B6" s="104" t="s">
        <v>94</v>
      </c>
      <c r="C6" s="101"/>
      <c r="D6" s="102" t="s">
        <v>93</v>
      </c>
      <c r="E6" s="103"/>
      <c r="G6" s="92"/>
      <c r="J6" s="92"/>
      <c r="K6" s="92"/>
      <c r="M6" s="92"/>
    </row>
    <row r="7" spans="2:15" ht="13.5" thickBot="1" x14ac:dyDescent="0.25">
      <c r="B7" s="91"/>
      <c r="C7" s="91"/>
      <c r="D7" s="91"/>
      <c r="E7" s="109">
        <f>E4-E3+1</f>
        <v>1</v>
      </c>
      <c r="G7" s="138" t="s">
        <v>6</v>
      </c>
      <c r="H7" s="138"/>
      <c r="I7" s="138"/>
      <c r="J7" s="138"/>
      <c r="K7" s="138"/>
      <c r="L7" s="138"/>
      <c r="M7" s="138"/>
      <c r="N7" s="138"/>
      <c r="O7" s="138"/>
    </row>
    <row r="8" spans="2:15" ht="15.75" customHeight="1" x14ac:dyDescent="0.2">
      <c r="B8" s="147" t="s">
        <v>126</v>
      </c>
      <c r="C8" s="148"/>
      <c r="D8" s="149"/>
      <c r="G8" s="138" t="s">
        <v>8</v>
      </c>
      <c r="H8" s="144"/>
      <c r="I8" s="144"/>
      <c r="J8" s="144"/>
      <c r="K8" s="144"/>
      <c r="L8" s="144"/>
      <c r="M8" s="144"/>
      <c r="N8" s="144"/>
      <c r="O8" s="144"/>
    </row>
    <row r="9" spans="2:15" ht="27.6" customHeight="1" x14ac:dyDescent="0.2">
      <c r="B9" s="150" t="s">
        <v>41</v>
      </c>
      <c r="C9" s="151"/>
      <c r="D9" s="43"/>
      <c r="G9" s="23">
        <v>5</v>
      </c>
      <c r="H9" s="87">
        <f t="shared" ref="H9:H15" si="0">$D$33/G9</f>
        <v>0</v>
      </c>
      <c r="I9" s="23">
        <v>12</v>
      </c>
      <c r="J9" s="87">
        <f t="shared" ref="J9:J15" si="1">$D$33/I9</f>
        <v>0</v>
      </c>
      <c r="K9" s="23">
        <v>19</v>
      </c>
      <c r="L9" s="87">
        <f t="shared" ref="L9:L15" si="2">$D$33/K9</f>
        <v>0</v>
      </c>
      <c r="M9" s="23">
        <v>26</v>
      </c>
      <c r="N9" s="87">
        <f t="shared" ref="N9:N15" si="3">$D$33/M9</f>
        <v>0</v>
      </c>
    </row>
    <row r="10" spans="2:15" ht="25.5" x14ac:dyDescent="0.2">
      <c r="B10" s="74" t="s">
        <v>25</v>
      </c>
      <c r="C10" s="40" t="s">
        <v>0</v>
      </c>
      <c r="D10" s="13" t="s">
        <v>1</v>
      </c>
      <c r="E10" s="106" t="s">
        <v>106</v>
      </c>
      <c r="G10" s="23">
        <v>6</v>
      </c>
      <c r="H10" s="87">
        <f t="shared" si="0"/>
        <v>0</v>
      </c>
      <c r="I10" s="23">
        <v>13</v>
      </c>
      <c r="J10" s="87">
        <f t="shared" si="1"/>
        <v>0</v>
      </c>
      <c r="K10" s="23">
        <v>20</v>
      </c>
      <c r="L10" s="87">
        <f t="shared" si="2"/>
        <v>0</v>
      </c>
      <c r="M10" s="23">
        <v>27</v>
      </c>
      <c r="N10" s="87">
        <f t="shared" si="3"/>
        <v>0</v>
      </c>
    </row>
    <row r="11" spans="2:15" x14ac:dyDescent="0.2">
      <c r="B11" s="30" t="s">
        <v>131</v>
      </c>
      <c r="C11" s="55"/>
      <c r="D11" s="81">
        <f>IF(C11="I'll be getting dropped off at no cost",'Auto Data'!E5,IF(C11="I'll take a cab to and from the airport",'Auto Data'!E6*D9,IF('1 Program Expenses'!C11="I'll drive and park at the airport",('Auto Data'!E7*E7)*D9,0)))</f>
        <v>0</v>
      </c>
      <c r="E11" s="108" t="e">
        <f t="shared" ref="E11:E18" si="4">D11/$L$18</f>
        <v>#DIV/0!</v>
      </c>
      <c r="G11" s="23">
        <v>7</v>
      </c>
      <c r="H11" s="87">
        <f t="shared" si="0"/>
        <v>0</v>
      </c>
      <c r="I11" s="23">
        <v>14</v>
      </c>
      <c r="J11" s="87">
        <f t="shared" si="1"/>
        <v>0</v>
      </c>
      <c r="K11" s="23">
        <v>21</v>
      </c>
      <c r="L11" s="87">
        <f t="shared" si="2"/>
        <v>0</v>
      </c>
      <c r="M11" s="23">
        <v>28</v>
      </c>
      <c r="N11" s="87">
        <f t="shared" si="3"/>
        <v>0</v>
      </c>
    </row>
    <row r="12" spans="2:15" x14ac:dyDescent="0.2">
      <c r="B12" s="30" t="s">
        <v>2</v>
      </c>
      <c r="C12" s="31"/>
      <c r="D12" s="25"/>
      <c r="E12" s="108" t="e">
        <f t="shared" si="4"/>
        <v>#DIV/0!</v>
      </c>
      <c r="G12" s="23">
        <v>8</v>
      </c>
      <c r="H12" s="87">
        <f t="shared" si="0"/>
        <v>0</v>
      </c>
      <c r="I12" s="23">
        <v>15</v>
      </c>
      <c r="J12" s="87">
        <f t="shared" si="1"/>
        <v>0</v>
      </c>
      <c r="K12" s="23">
        <v>22</v>
      </c>
      <c r="L12" s="87">
        <f t="shared" si="2"/>
        <v>0</v>
      </c>
      <c r="M12" s="23">
        <v>29</v>
      </c>
      <c r="N12" s="87">
        <f t="shared" si="3"/>
        <v>0</v>
      </c>
    </row>
    <row r="13" spans="2:15" x14ac:dyDescent="0.2">
      <c r="B13" s="30" t="s">
        <v>52</v>
      </c>
      <c r="C13" s="46" t="s">
        <v>53</v>
      </c>
      <c r="D13" s="25"/>
      <c r="E13" s="108" t="e">
        <f t="shared" si="4"/>
        <v>#DIV/0!</v>
      </c>
      <c r="G13" s="23">
        <v>9</v>
      </c>
      <c r="H13" s="87">
        <f t="shared" si="0"/>
        <v>0</v>
      </c>
      <c r="I13" s="23">
        <v>16</v>
      </c>
      <c r="J13" s="87">
        <f t="shared" si="1"/>
        <v>0</v>
      </c>
      <c r="K13" s="23">
        <v>23</v>
      </c>
      <c r="L13" s="87">
        <f t="shared" si="2"/>
        <v>0</v>
      </c>
      <c r="M13" s="23">
        <v>30</v>
      </c>
      <c r="N13" s="87">
        <f t="shared" si="3"/>
        <v>0</v>
      </c>
    </row>
    <row r="14" spans="2:15" x14ac:dyDescent="0.2">
      <c r="B14" s="30" t="s">
        <v>95</v>
      </c>
      <c r="C14" s="46"/>
      <c r="D14" s="25"/>
      <c r="E14" s="108" t="e">
        <f t="shared" si="4"/>
        <v>#DIV/0!</v>
      </c>
      <c r="G14" s="23">
        <v>10</v>
      </c>
      <c r="H14" s="87">
        <f t="shared" si="0"/>
        <v>0</v>
      </c>
      <c r="I14" s="23">
        <v>17</v>
      </c>
      <c r="J14" s="87">
        <f t="shared" si="1"/>
        <v>0</v>
      </c>
      <c r="K14" s="23">
        <v>24</v>
      </c>
      <c r="L14" s="87">
        <f t="shared" si="2"/>
        <v>0</v>
      </c>
      <c r="M14" s="23">
        <v>31</v>
      </c>
      <c r="N14" s="87">
        <f t="shared" si="3"/>
        <v>0</v>
      </c>
    </row>
    <row r="15" spans="2:15" x14ac:dyDescent="0.2">
      <c r="B15" s="30" t="s">
        <v>59</v>
      </c>
      <c r="C15" s="31" t="s">
        <v>132</v>
      </c>
      <c r="D15" s="25"/>
      <c r="E15" s="108" t="e">
        <f t="shared" si="4"/>
        <v>#DIV/0!</v>
      </c>
      <c r="G15" s="23">
        <v>11</v>
      </c>
      <c r="H15" s="87">
        <f t="shared" si="0"/>
        <v>0</v>
      </c>
      <c r="I15" s="23">
        <v>18</v>
      </c>
      <c r="J15" s="87">
        <f t="shared" si="1"/>
        <v>0</v>
      </c>
      <c r="K15" s="23">
        <v>25</v>
      </c>
      <c r="L15" s="87">
        <f t="shared" si="2"/>
        <v>0</v>
      </c>
      <c r="M15" s="23">
        <v>32</v>
      </c>
      <c r="N15" s="87">
        <f t="shared" si="3"/>
        <v>0</v>
      </c>
    </row>
    <row r="16" spans="2:15" ht="13.5" thickBot="1" x14ac:dyDescent="0.25">
      <c r="B16" s="30" t="s">
        <v>28</v>
      </c>
      <c r="C16" s="31" t="s">
        <v>32</v>
      </c>
      <c r="D16" s="25"/>
      <c r="E16" s="108" t="e">
        <f t="shared" si="4"/>
        <v>#DIV/0!</v>
      </c>
      <c r="G16" s="21"/>
      <c r="H16" s="21"/>
      <c r="I16" s="21"/>
      <c r="J16" s="21"/>
      <c r="K16" s="21"/>
      <c r="L16" s="21"/>
      <c r="M16" s="21"/>
      <c r="N16" s="21"/>
      <c r="O16" s="10"/>
    </row>
    <row r="17" spans="2:15" ht="13.5" thickBot="1" x14ac:dyDescent="0.25">
      <c r="B17" s="30" t="s">
        <v>29</v>
      </c>
      <c r="C17" s="48" t="s">
        <v>60</v>
      </c>
      <c r="D17" s="26"/>
      <c r="E17" s="108" t="e">
        <f t="shared" si="4"/>
        <v>#DIV/0!</v>
      </c>
      <c r="G17" s="152" t="s">
        <v>18</v>
      </c>
      <c r="H17" s="153"/>
      <c r="I17" s="153"/>
      <c r="J17" s="153"/>
      <c r="K17" s="154"/>
      <c r="L17" s="155"/>
      <c r="M17" s="155"/>
      <c r="N17" s="156"/>
      <c r="O17" s="85">
        <f>'1 Program Expenses'!D52</f>
        <v>102.62</v>
      </c>
    </row>
    <row r="18" spans="2:15" ht="13.5" thickBot="1" x14ac:dyDescent="0.25">
      <c r="B18" s="79" t="s">
        <v>21</v>
      </c>
      <c r="C18" s="80"/>
      <c r="D18" s="42"/>
      <c r="E18" s="108" t="e">
        <f t="shared" si="4"/>
        <v>#DIV/0!</v>
      </c>
      <c r="G18" s="157" t="s">
        <v>19</v>
      </c>
      <c r="H18" s="158"/>
      <c r="I18" s="158"/>
      <c r="J18" s="159"/>
      <c r="K18" s="22" t="s">
        <v>38</v>
      </c>
      <c r="L18" s="160"/>
      <c r="M18" s="161"/>
      <c r="N18" s="162"/>
      <c r="O18" s="85" t="e">
        <f>ROUND(D33/L18,0)</f>
        <v>#DIV/0!</v>
      </c>
    </row>
    <row r="19" spans="2:15" ht="13.5" thickBot="1" x14ac:dyDescent="0.25">
      <c r="B19" s="19" t="s">
        <v>70</v>
      </c>
      <c r="C19" s="20"/>
      <c r="D19" s="15">
        <f>SUM(D11:D18)</f>
        <v>0</v>
      </c>
      <c r="E19" s="107"/>
      <c r="G19" s="134" t="s">
        <v>20</v>
      </c>
      <c r="H19" s="135"/>
      <c r="I19" s="135"/>
      <c r="J19" s="135"/>
      <c r="K19" s="135"/>
      <c r="L19" s="135"/>
      <c r="M19" s="135"/>
      <c r="N19" s="136"/>
      <c r="O19" s="86" t="e">
        <f>ROUNDUP(SUM(O17:O18),-1)</f>
        <v>#DIV/0!</v>
      </c>
    </row>
    <row r="20" spans="2:15" ht="13.5" thickBot="1" x14ac:dyDescent="0.25">
      <c r="B20" s="2"/>
      <c r="C20" s="2"/>
      <c r="D20" s="16"/>
      <c r="E20" s="107"/>
    </row>
    <row r="21" spans="2:15" x14ac:dyDescent="0.2">
      <c r="B21" s="147" t="s">
        <v>125</v>
      </c>
      <c r="C21" s="148"/>
      <c r="D21" s="149"/>
      <c r="E21" s="107"/>
      <c r="G21" s="137" t="s">
        <v>27</v>
      </c>
      <c r="H21" s="137"/>
      <c r="I21" s="137"/>
      <c r="J21" s="137"/>
      <c r="K21" s="137"/>
      <c r="L21" s="137"/>
      <c r="M21" s="84">
        <f>SUM(G23:G31,K23:K31)</f>
        <v>210</v>
      </c>
    </row>
    <row r="22" spans="2:15" ht="12" customHeight="1" thickBot="1" x14ac:dyDescent="0.25">
      <c r="B22" s="11" t="s">
        <v>25</v>
      </c>
      <c r="C22" s="12" t="s">
        <v>0</v>
      </c>
      <c r="D22" s="17" t="s">
        <v>1</v>
      </c>
      <c r="E22" s="107"/>
      <c r="G22" s="4"/>
      <c r="O22" s="3"/>
    </row>
    <row r="23" spans="2:15" x14ac:dyDescent="0.2">
      <c r="B23" s="30" t="s">
        <v>61</v>
      </c>
      <c r="C23" s="31" t="s">
        <v>96</v>
      </c>
      <c r="D23" s="33"/>
      <c r="E23" s="108" t="e">
        <f>D23/$L$18</f>
        <v>#DIV/0!</v>
      </c>
      <c r="G23" s="54"/>
      <c r="H23" s="141" t="s">
        <v>2</v>
      </c>
      <c r="I23" s="141"/>
      <c r="J23" s="24"/>
      <c r="K23" s="112">
        <f>E7*15</f>
        <v>15</v>
      </c>
      <c r="L23" s="141" t="s">
        <v>12</v>
      </c>
      <c r="M23" s="142"/>
      <c r="N23" s="143"/>
    </row>
    <row r="24" spans="2:15" ht="14.25" customHeight="1" x14ac:dyDescent="0.2">
      <c r="B24" s="52" t="s">
        <v>130</v>
      </c>
      <c r="C24" s="72"/>
      <c r="D24" s="71"/>
      <c r="E24" s="108" t="e">
        <f>D24/$L$18</f>
        <v>#DIV/0!</v>
      </c>
      <c r="G24" s="83">
        <f>165</f>
        <v>165</v>
      </c>
      <c r="H24" s="144" t="s">
        <v>14</v>
      </c>
      <c r="I24" s="144"/>
      <c r="K24" s="111">
        <f>IF($C$44="All Meals Included in Program",0,IF($C$44="All Meals Included in Provider Price",0,IF($C$44="75% of Meals Included in Program",(E7*0.25)*'Auto Data'!E12,IF($C$44="50% of Meals Included in Program",(E7*0.5)*'Auto Data'!E12,IF($C$44="25% of Meals Included in Program",(E7*0.75)*'Auto Data'!E12,IF($C$44="Hotel Breakfast Included in Program",(E7*('Auto Data'!E12-5)),E7*'Auto Data'!E12))))))</f>
        <v>30</v>
      </c>
      <c r="L24" s="140" t="s">
        <v>49</v>
      </c>
      <c r="M24" s="144"/>
      <c r="N24" s="145"/>
    </row>
    <row r="25" spans="2:15" ht="13.5" thickBot="1" x14ac:dyDescent="0.25">
      <c r="B25" s="52" t="s">
        <v>64</v>
      </c>
      <c r="C25" s="53"/>
      <c r="D25" s="71"/>
      <c r="E25" s="108" t="e">
        <f>D25/$L$18</f>
        <v>#DIV/0!</v>
      </c>
      <c r="G25" s="27"/>
      <c r="H25" s="144" t="s">
        <v>11</v>
      </c>
      <c r="I25" s="144"/>
      <c r="K25" s="28"/>
      <c r="L25" s="32" t="s">
        <v>9</v>
      </c>
      <c r="M25" s="32"/>
      <c r="N25" s="69"/>
    </row>
    <row r="26" spans="2:15" ht="13.5" thickBot="1" x14ac:dyDescent="0.25">
      <c r="B26" s="19" t="s">
        <v>65</v>
      </c>
      <c r="C26" s="20"/>
      <c r="D26" s="82">
        <f>SUM(D23:D25)</f>
        <v>0</v>
      </c>
      <c r="E26" s="107"/>
      <c r="G26" s="27"/>
      <c r="H26" s="140" t="s">
        <v>30</v>
      </c>
      <c r="I26" s="144"/>
      <c r="K26" s="28"/>
      <c r="L26" s="113" t="s">
        <v>10</v>
      </c>
      <c r="M26" s="113"/>
      <c r="N26" s="45"/>
    </row>
    <row r="27" spans="2:15" ht="13.5" thickBot="1" x14ac:dyDescent="0.25">
      <c r="B27" s="75"/>
      <c r="C27" s="2"/>
      <c r="D27" s="49"/>
      <c r="E27" s="107"/>
      <c r="G27" s="114"/>
      <c r="H27" s="146" t="s">
        <v>3</v>
      </c>
      <c r="I27" s="146"/>
      <c r="J27" s="68"/>
      <c r="K27" s="29"/>
      <c r="L27" s="115" t="s">
        <v>16</v>
      </c>
      <c r="M27" s="115"/>
      <c r="N27" s="110"/>
    </row>
    <row r="28" spans="2:15" ht="13.5" thickBot="1" x14ac:dyDescent="0.25">
      <c r="B28" s="50" t="s">
        <v>4</v>
      </c>
      <c r="C28" s="51"/>
      <c r="D28" s="82">
        <f>D19+D26</f>
        <v>0</v>
      </c>
      <c r="E28" s="107"/>
      <c r="K28" s="28"/>
      <c r="L28" s="116"/>
      <c r="M28" s="116"/>
      <c r="N28" s="117"/>
    </row>
    <row r="29" spans="2:15" x14ac:dyDescent="0.2">
      <c r="B29" s="30" t="s">
        <v>51</v>
      </c>
      <c r="C29" s="14"/>
      <c r="D29" s="41"/>
      <c r="E29" s="108" t="e">
        <f>D29/$L$18</f>
        <v>#DIV/0!</v>
      </c>
      <c r="G29" s="4" t="s">
        <v>13</v>
      </c>
      <c r="K29" s="28"/>
      <c r="L29" s="117"/>
      <c r="M29" s="117"/>
      <c r="N29" s="117"/>
    </row>
    <row r="30" spans="2:15" x14ac:dyDescent="0.2">
      <c r="B30" s="30" t="s">
        <v>35</v>
      </c>
      <c r="C30" s="14"/>
      <c r="D30" s="25"/>
      <c r="E30" s="108" t="e">
        <f>D30/$L$18</f>
        <v>#DIV/0!</v>
      </c>
      <c r="G30" s="118"/>
      <c r="H30" s="140"/>
      <c r="I30" s="140"/>
      <c r="K30" s="28"/>
      <c r="L30" s="117"/>
      <c r="M30" s="117"/>
      <c r="N30" s="117"/>
    </row>
    <row r="31" spans="2:15" x14ac:dyDescent="0.2">
      <c r="B31" s="52" t="s">
        <v>127</v>
      </c>
      <c r="C31" s="78"/>
      <c r="D31" s="25"/>
      <c r="E31" s="108" t="e">
        <f>D31/$L$18</f>
        <v>#DIV/0!</v>
      </c>
      <c r="G31" s="163"/>
      <c r="H31" s="163"/>
      <c r="I31" s="163"/>
      <c r="J31" s="163"/>
      <c r="K31" s="163"/>
      <c r="L31" s="163"/>
      <c r="M31" s="163"/>
      <c r="N31" s="163"/>
      <c r="O31" s="163"/>
    </row>
    <row r="32" spans="2:15" ht="13.5" thickBot="1" x14ac:dyDescent="0.25">
      <c r="B32" s="52" t="s">
        <v>128</v>
      </c>
      <c r="C32" s="78"/>
      <c r="D32" s="25"/>
      <c r="E32" s="108" t="e">
        <f>D32/$L$18</f>
        <v>#DIV/0!</v>
      </c>
      <c r="G32" s="163"/>
      <c r="H32" s="163"/>
      <c r="I32" s="163"/>
      <c r="J32" s="163"/>
      <c r="K32" s="163"/>
      <c r="L32" s="163"/>
      <c r="M32" s="163"/>
      <c r="N32" s="163"/>
      <c r="O32" s="163"/>
    </row>
    <row r="33" spans="2:15" ht="13.5" thickBot="1" x14ac:dyDescent="0.25">
      <c r="B33" s="19" t="s">
        <v>17</v>
      </c>
      <c r="C33" s="20"/>
      <c r="D33" s="82">
        <f>D28-(SUM(D29:D32))</f>
        <v>0</v>
      </c>
      <c r="G33" s="163"/>
      <c r="H33" s="163"/>
      <c r="I33" s="163"/>
      <c r="J33" s="163"/>
      <c r="K33" s="163"/>
      <c r="L33" s="163"/>
      <c r="M33" s="163"/>
      <c r="N33" s="163"/>
      <c r="O33" s="163"/>
    </row>
    <row r="34" spans="2:15" ht="13.5" thickBot="1" x14ac:dyDescent="0.25">
      <c r="B34" s="2"/>
      <c r="C34" s="18"/>
      <c r="D34" s="16"/>
      <c r="G34" s="163"/>
      <c r="H34" s="163"/>
      <c r="I34" s="163"/>
      <c r="J34" s="163"/>
      <c r="K34" s="163"/>
      <c r="L34" s="163"/>
      <c r="M34" s="163"/>
      <c r="N34" s="163"/>
      <c r="O34" s="163"/>
    </row>
    <row r="35" spans="2:15" x14ac:dyDescent="0.2">
      <c r="B35" s="147" t="s">
        <v>15</v>
      </c>
      <c r="C35" s="148"/>
      <c r="D35" s="149"/>
      <c r="G35" s="163"/>
      <c r="H35" s="163"/>
      <c r="I35" s="163"/>
      <c r="J35" s="163"/>
      <c r="K35" s="163"/>
      <c r="L35" s="163"/>
      <c r="M35" s="163"/>
      <c r="N35" s="163"/>
      <c r="O35" s="163"/>
    </row>
    <row r="36" spans="2:15" x14ac:dyDescent="0.2">
      <c r="B36" s="74" t="s">
        <v>5</v>
      </c>
      <c r="C36" s="12" t="s">
        <v>0</v>
      </c>
      <c r="D36" s="76" t="s">
        <v>1</v>
      </c>
      <c r="G36" s="163"/>
      <c r="H36" s="163"/>
      <c r="I36" s="163"/>
      <c r="J36" s="163"/>
      <c r="K36" s="163"/>
      <c r="L36" s="163"/>
      <c r="M36" s="163"/>
      <c r="N36" s="163"/>
      <c r="O36" s="163"/>
    </row>
    <row r="37" spans="2:15" x14ac:dyDescent="0.2">
      <c r="B37" s="5" t="s">
        <v>2</v>
      </c>
      <c r="C37" s="14"/>
      <c r="D37" s="33"/>
      <c r="G37" s="163"/>
      <c r="H37" s="163"/>
      <c r="I37" s="163"/>
      <c r="J37" s="163"/>
      <c r="K37" s="163"/>
      <c r="L37" s="163"/>
      <c r="M37" s="163"/>
      <c r="N37" s="163"/>
      <c r="O37" s="163"/>
    </row>
    <row r="38" spans="2:15" x14ac:dyDescent="0.2">
      <c r="B38" s="5" t="s">
        <v>22</v>
      </c>
      <c r="C38" s="47" t="s">
        <v>84</v>
      </c>
      <c r="D38" s="25"/>
      <c r="G38" s="163"/>
      <c r="H38" s="163"/>
      <c r="I38" s="163"/>
      <c r="J38" s="163"/>
      <c r="K38" s="163"/>
      <c r="L38" s="163"/>
      <c r="M38" s="163"/>
      <c r="N38" s="163"/>
      <c r="O38" s="163"/>
    </row>
    <row r="39" spans="2:15" x14ac:dyDescent="0.2">
      <c r="B39" s="30" t="s">
        <v>133</v>
      </c>
      <c r="C39" s="44"/>
      <c r="D39" s="25"/>
      <c r="G39" s="163"/>
      <c r="H39" s="163"/>
      <c r="I39" s="163"/>
      <c r="J39" s="163"/>
      <c r="K39" s="163"/>
      <c r="L39" s="163"/>
      <c r="M39" s="163"/>
      <c r="N39" s="163"/>
      <c r="O39" s="163"/>
    </row>
    <row r="40" spans="2:15" x14ac:dyDescent="0.2">
      <c r="B40" s="30" t="s">
        <v>134</v>
      </c>
      <c r="C40" s="44"/>
      <c r="D40" s="25"/>
      <c r="G40" s="163"/>
      <c r="H40" s="163"/>
      <c r="I40" s="163"/>
      <c r="J40" s="163"/>
      <c r="K40" s="163"/>
      <c r="L40" s="163"/>
      <c r="M40" s="163"/>
      <c r="N40" s="163"/>
      <c r="O40" s="163"/>
    </row>
    <row r="41" spans="2:15" ht="14.1" customHeight="1" x14ac:dyDescent="0.2">
      <c r="B41" s="30" t="s">
        <v>135</v>
      </c>
      <c r="C41" s="44"/>
      <c r="D41" s="25"/>
      <c r="G41" s="163"/>
      <c r="H41" s="163"/>
      <c r="I41" s="163"/>
      <c r="J41" s="163"/>
      <c r="K41" s="163"/>
      <c r="L41" s="163"/>
      <c r="M41" s="163"/>
      <c r="N41" s="163"/>
      <c r="O41" s="163"/>
    </row>
    <row r="42" spans="2:15" ht="12.95" customHeight="1" x14ac:dyDescent="0.2">
      <c r="B42" s="30" t="s">
        <v>136</v>
      </c>
      <c r="C42" s="44"/>
      <c r="D42" s="25"/>
      <c r="G42" s="163"/>
      <c r="H42" s="163"/>
      <c r="I42" s="163"/>
      <c r="J42" s="163"/>
      <c r="K42" s="163"/>
      <c r="L42" s="163"/>
      <c r="M42" s="163"/>
      <c r="N42" s="163"/>
      <c r="O42" s="163"/>
    </row>
    <row r="43" spans="2:15" ht="12.95" customHeight="1" x14ac:dyDescent="0.2">
      <c r="B43" s="30" t="s">
        <v>102</v>
      </c>
      <c r="C43" s="31" t="s">
        <v>129</v>
      </c>
      <c r="D43" s="25"/>
    </row>
    <row r="44" spans="2:15" ht="14.1" customHeight="1" x14ac:dyDescent="0.2">
      <c r="B44" s="5" t="s">
        <v>23</v>
      </c>
      <c r="C44" s="44"/>
      <c r="D44" s="77">
        <f>IF('1 Program Expenses'!C44="All Meals Included in Program",'Auto Data'!E12*#REF!,IF('1 Program Expenses'!C44="75% of Meals Included in Program",(#REF!*0.75)*'Auto Data'!E12,IF('1 Program Expenses'!C44="50% of Meals Included in Program",(#REF!*0.5)*'Auto Data'!E12,IF('1 Program Expenses'!C44="25% of Meals Included in Program",(#REF!*0.33)*'Auto Data'!E12,IF('1 Program Expenses'!C44="Hotel Breakfast Included in Program",0,IF('1 Program Expenses'!C44="All Meals Included in CP Price",0,0))))))</f>
        <v>0</v>
      </c>
    </row>
    <row r="45" spans="2:15" x14ac:dyDescent="0.2">
      <c r="B45" s="30" t="s">
        <v>62</v>
      </c>
      <c r="C45" s="31" t="s">
        <v>98</v>
      </c>
      <c r="D45" s="25"/>
      <c r="G45" s="132" t="s">
        <v>107</v>
      </c>
      <c r="H45" s="132"/>
      <c r="I45" s="132"/>
      <c r="J45" s="132" t="s">
        <v>57</v>
      </c>
      <c r="K45" s="132"/>
      <c r="L45" s="132"/>
      <c r="M45" s="132" t="s">
        <v>57</v>
      </c>
      <c r="N45" s="132"/>
      <c r="O45" s="132"/>
    </row>
    <row r="46" spans="2:15" x14ac:dyDescent="0.2">
      <c r="B46" s="30" t="s">
        <v>104</v>
      </c>
      <c r="C46" s="31" t="s">
        <v>105</v>
      </c>
      <c r="D46" s="25"/>
      <c r="G46" s="139" t="s">
        <v>108</v>
      </c>
      <c r="H46" s="139"/>
      <c r="I46" s="139"/>
      <c r="J46" s="139" t="s">
        <v>58</v>
      </c>
      <c r="K46" s="139"/>
      <c r="L46" s="139"/>
      <c r="M46" s="139" t="s">
        <v>58</v>
      </c>
      <c r="N46" s="139"/>
      <c r="O46" s="139"/>
    </row>
    <row r="47" spans="2:15" ht="14.25" x14ac:dyDescent="0.2">
      <c r="B47" s="30" t="s">
        <v>103</v>
      </c>
      <c r="C47" s="105" t="s">
        <v>99</v>
      </c>
      <c r="D47" s="25"/>
      <c r="G47" s="182" t="s">
        <v>146</v>
      </c>
      <c r="H47" s="182"/>
      <c r="I47" s="182"/>
      <c r="J47" s="182"/>
      <c r="O47" s="90"/>
    </row>
    <row r="48" spans="2:15" x14ac:dyDescent="0.2">
      <c r="B48" s="30" t="s">
        <v>50</v>
      </c>
      <c r="C48" s="44"/>
      <c r="D48" s="25"/>
      <c r="G48" s="139" t="s">
        <v>145</v>
      </c>
      <c r="H48" s="178"/>
      <c r="I48" s="178"/>
      <c r="J48" s="178"/>
    </row>
    <row r="49" spans="2:16" x14ac:dyDescent="0.2">
      <c r="B49" s="30" t="s">
        <v>86</v>
      </c>
      <c r="C49" s="48" t="s">
        <v>97</v>
      </c>
      <c r="D49" s="77">
        <v>0</v>
      </c>
      <c r="G49" s="32" t="s">
        <v>140</v>
      </c>
      <c r="I49" s="178">
        <f>E5</f>
        <v>0</v>
      </c>
      <c r="J49" s="178"/>
    </row>
    <row r="50" spans="2:16" x14ac:dyDescent="0.2">
      <c r="B50" s="30" t="s">
        <v>101</v>
      </c>
      <c r="C50" s="14"/>
      <c r="D50" s="77" cm="1">
        <f t="array" ref="D50">Table6[Fee]</f>
        <v>100</v>
      </c>
      <c r="G50" s="32" t="s">
        <v>141</v>
      </c>
      <c r="I50" s="178">
        <f>E6</f>
        <v>0</v>
      </c>
      <c r="J50" s="178"/>
    </row>
    <row r="51" spans="2:16" ht="13.5" thickBot="1" x14ac:dyDescent="0.25">
      <c r="B51" s="30" t="s">
        <v>100</v>
      </c>
      <c r="C51" s="48" t="s">
        <v>85</v>
      </c>
      <c r="D51" s="77">
        <f>Table5[Select One2]*(E4-E3+1)</f>
        <v>2.62</v>
      </c>
      <c r="G51" s="32" t="s">
        <v>142</v>
      </c>
      <c r="I51" s="179" t="e">
        <f>O19*L18</f>
        <v>#DIV/0!</v>
      </c>
      <c r="J51" s="179"/>
    </row>
    <row r="52" spans="2:16" ht="15" customHeight="1" thickBot="1" x14ac:dyDescent="0.25">
      <c r="B52" s="19" t="s">
        <v>18</v>
      </c>
      <c r="C52" s="20"/>
      <c r="D52" s="82">
        <f>SUM(D37:D51)</f>
        <v>102.62</v>
      </c>
      <c r="G52" s="32" t="s">
        <v>143</v>
      </c>
      <c r="I52" s="181">
        <f>D19+D26+(D52*L18)</f>
        <v>0</v>
      </c>
      <c r="J52" s="181"/>
    </row>
    <row r="53" spans="2:16" ht="13.5" thickBot="1" x14ac:dyDescent="0.25">
      <c r="G53" s="176" t="s">
        <v>144</v>
      </c>
      <c r="H53" s="177"/>
      <c r="I53" s="180" t="e">
        <f>I51-I52</f>
        <v>#DIV/0!</v>
      </c>
      <c r="J53" s="180"/>
    </row>
    <row r="54" spans="2:16" ht="13.5" thickTop="1" x14ac:dyDescent="0.2"/>
    <row r="55" spans="2:16" x14ac:dyDescent="0.2">
      <c r="B55" s="73"/>
      <c r="C55" s="73"/>
      <c r="D55" s="73"/>
    </row>
    <row r="56" spans="2:16" x14ac:dyDescent="0.2">
      <c r="B56" s="32"/>
      <c r="C56" s="32"/>
      <c r="D56" s="32"/>
    </row>
    <row r="61" spans="2:16" x14ac:dyDescent="0.2">
      <c r="P61" s="1"/>
    </row>
  </sheetData>
  <sheetProtection algorithmName="SHA-512" hashValue="EbWdAn3l17s6xqLeZlIky9sRfhJTYHVRicKq6kRooyWplub89VhGxoSXc2egMk8TEFP8mICqriefmlGqEINt1g==" saltValue="p6o3+wqUVKrdD4y502iOeA==" spinCount="100000" sheet="1" selectLockedCells="1"/>
  <mergeCells count="41">
    <mergeCell ref="G48:J48"/>
    <mergeCell ref="G47:J47"/>
    <mergeCell ref="I50:J50"/>
    <mergeCell ref="I51:J51"/>
    <mergeCell ref="I52:J52"/>
    <mergeCell ref="I53:J53"/>
    <mergeCell ref="I49:J49"/>
    <mergeCell ref="B8:D8"/>
    <mergeCell ref="B21:D21"/>
    <mergeCell ref="B9:C9"/>
    <mergeCell ref="B35:D35"/>
    <mergeCell ref="G8:O8"/>
    <mergeCell ref="G17:J17"/>
    <mergeCell ref="K17:N17"/>
    <mergeCell ref="G18:J18"/>
    <mergeCell ref="L18:N18"/>
    <mergeCell ref="H26:I26"/>
    <mergeCell ref="G31:O42"/>
    <mergeCell ref="G46:O46"/>
    <mergeCell ref="H30:I30"/>
    <mergeCell ref="L23:N23"/>
    <mergeCell ref="L24:N24"/>
    <mergeCell ref="H25:I25"/>
    <mergeCell ref="H27:I27"/>
    <mergeCell ref="H23:I23"/>
    <mergeCell ref="H24:I24"/>
    <mergeCell ref="L5:M5"/>
    <mergeCell ref="L4:M4"/>
    <mergeCell ref="L3:M3"/>
    <mergeCell ref="L2:M2"/>
    <mergeCell ref="G45:O45"/>
    <mergeCell ref="G4:H4"/>
    <mergeCell ref="G19:N19"/>
    <mergeCell ref="G21:L21"/>
    <mergeCell ref="G7:O7"/>
    <mergeCell ref="C2:E2"/>
    <mergeCell ref="G5:H5"/>
    <mergeCell ref="I2:K3"/>
    <mergeCell ref="G2:H3"/>
    <mergeCell ref="I4:K4"/>
    <mergeCell ref="I5:K5"/>
  </mergeCells>
  <phoneticPr fontId="3" type="noConversion"/>
  <conditionalFormatting sqref="C2:C6 E3:E6 D9 D12:D18 D23:D25 D29:D32 D37:D43 C43:C49 D45:D48">
    <cfRule type="containsBlanks" dxfId="6" priority="8">
      <formula>LEN(TRIM(C2))=0</formula>
    </cfRule>
  </conditionalFormatting>
  <conditionalFormatting sqref="C39:C42">
    <cfRule type="containsBlanks" dxfId="5" priority="1">
      <formula>LEN(TRIM(C39))=0</formula>
    </cfRule>
  </conditionalFormatting>
  <conditionalFormatting sqref="C11:D11">
    <cfRule type="containsBlanks" dxfId="4" priority="4">
      <formula>LEN(TRIM(C11))=0</formula>
    </cfRule>
  </conditionalFormatting>
  <conditionalFormatting sqref="G23:G27 K23:K27">
    <cfRule type="containsBlanks" dxfId="3" priority="2" stopIfTrue="1">
      <formula>LEN(TRIM(G23))=0</formula>
    </cfRule>
  </conditionalFormatting>
  <conditionalFormatting sqref="L18:N18">
    <cfRule type="containsBlanks" dxfId="2" priority="3" stopIfTrue="1">
      <formula>LEN(TRIM(L18))=0</formula>
    </cfRule>
  </conditionalFormatting>
  <dataValidations count="2">
    <dataValidation type="date" showInputMessage="1" showErrorMessage="1" promptTitle="Program Return Date" prompt="MM/DD/YYYY" sqref="E4" xr:uid="{00000000-0002-0000-0100-000000000000}">
      <formula1>1</formula1>
      <formula2>401769</formula2>
    </dataValidation>
    <dataValidation type="date" showInputMessage="1" showErrorMessage="1" promptTitle="Program Departure Date" prompt="MM/DD/YYYY" sqref="E3" xr:uid="{00000000-0002-0000-0100-000001000000}">
      <formula1>1</formula1>
      <formula2>401769</formula2>
    </dataValidation>
  </dataValidations>
  <hyperlinks>
    <hyperlink ref="C13" r:id="rId1" xr:uid="{00000000-0004-0000-0100-000000000000}"/>
  </hyperlinks>
  <pageMargins left="0.25" right="0.25" top="0.75" bottom="0.75" header="0.3" footer="0.3"/>
  <pageSetup scale="95" orientation="portrait" horizontalDpi="200" verticalDpi="200" r:id="rId2"/>
  <headerFooter differentFirst="1" alignWithMargins="0">
    <oddHeader>&amp;C&amp;"Arial,Bold"&amp;12Academic Programs Abroad
Faculty Led Program Budget Worksheet: Fixed Expenses</oddHeader>
    <oddFooter>&amp;CPage &amp;P&amp;RUpdated January 2024</oddFooter>
    <firstHeader>&amp;C&amp;"Arial,Bold"&amp;12Academic Programs Abroad
Faculty Led Program Budget Worksheet: Fixed Expenses</firstHead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5000000}">
          <x14:formula1>
            <xm:f>'Auto Data'!$D$4:$D$7</xm:f>
          </x14:formula1>
          <xm:sqref>C11</xm:sqref>
        </x14:dataValidation>
        <x14:dataValidation type="list" allowBlank="1" showInputMessage="1" showErrorMessage="1" xr:uid="{00000000-0002-0000-0100-000003000000}">
          <x14:formula1>
            <xm:f>'Auto Data'!$B$4:$B$10</xm:f>
          </x14:formula1>
          <xm:sqref>C44</xm:sqref>
        </x14:dataValidation>
        <x14:dataValidation type="list" allowBlank="1" showInputMessage="1" showErrorMessage="1" xr:uid="{00000000-0002-0000-0100-000006000000}">
          <x14:formula1>
            <xm:f>'Auto Data'!$B$13:$B$15</xm:f>
          </x14:formula1>
          <xm:sqref>C39:C42</xm:sqref>
        </x14:dataValidation>
        <x14:dataValidation type="list" allowBlank="1" showInputMessage="1" showErrorMessage="1" xr:uid="{89A5FDF2-17D8-40BB-891D-C0120191C012}">
          <x14:formula1>
            <xm:f>'Auto Data'!$B$18:$B$28</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E64"/>
  <sheetViews>
    <sheetView zoomScale="110" zoomScaleNormal="110" workbookViewId="0">
      <selection activeCell="G9" sqref="G9"/>
    </sheetView>
  </sheetViews>
  <sheetFormatPr defaultColWidth="11.42578125" defaultRowHeight="12.75" x14ac:dyDescent="0.2"/>
  <cols>
    <col min="2" max="2" width="19.140625" bestFit="1" customWidth="1"/>
    <col min="3" max="3" width="15.28515625" bestFit="1" customWidth="1"/>
    <col min="4" max="4" width="24.7109375" bestFit="1" customWidth="1"/>
    <col min="5" max="5" width="29.85546875" bestFit="1" customWidth="1"/>
  </cols>
  <sheetData>
    <row r="2" spans="2:5" ht="13.5" thickBot="1" x14ac:dyDescent="0.25"/>
    <row r="3" spans="2:5" ht="18" x14ac:dyDescent="0.25">
      <c r="B3" s="166" t="s">
        <v>71</v>
      </c>
      <c r="C3" s="167"/>
      <c r="D3" s="167"/>
      <c r="E3" s="168"/>
    </row>
    <row r="4" spans="2:5" ht="15" x14ac:dyDescent="0.2">
      <c r="B4" s="57" t="s">
        <v>72</v>
      </c>
      <c r="C4" s="58" t="s">
        <v>73</v>
      </c>
      <c r="D4" s="58" t="s">
        <v>111</v>
      </c>
      <c r="E4" s="59" t="s">
        <v>74</v>
      </c>
    </row>
    <row r="5" spans="2:5" ht="15" x14ac:dyDescent="0.2">
      <c r="B5" s="65"/>
      <c r="C5" s="66"/>
      <c r="D5" s="66"/>
      <c r="E5" s="67"/>
    </row>
    <row r="6" spans="2:5" ht="15" x14ac:dyDescent="0.2">
      <c r="B6" s="65"/>
      <c r="C6" s="66"/>
      <c r="D6" s="66"/>
      <c r="E6" s="67"/>
    </row>
    <row r="7" spans="2:5" ht="15" x14ac:dyDescent="0.2">
      <c r="B7" s="65"/>
      <c r="C7" s="66"/>
      <c r="D7" s="66"/>
      <c r="E7" s="67"/>
    </row>
    <row r="8" spans="2:5" ht="15" x14ac:dyDescent="0.2">
      <c r="B8" s="65"/>
      <c r="C8" s="66"/>
      <c r="D8" s="66"/>
      <c r="E8" s="67"/>
    </row>
    <row r="9" spans="2:5" ht="15" x14ac:dyDescent="0.2">
      <c r="B9" s="65"/>
      <c r="C9" s="66"/>
      <c r="D9" s="66"/>
      <c r="E9" s="67"/>
    </row>
    <row r="10" spans="2:5" ht="15" x14ac:dyDescent="0.2">
      <c r="B10" s="65"/>
      <c r="C10" s="66"/>
      <c r="D10" s="66"/>
      <c r="E10" s="67"/>
    </row>
    <row r="11" spans="2:5" ht="15" x14ac:dyDescent="0.2">
      <c r="B11" s="65"/>
      <c r="C11" s="66"/>
      <c r="D11" s="66"/>
      <c r="E11" s="67"/>
    </row>
    <row r="12" spans="2:5" ht="15" x14ac:dyDescent="0.2">
      <c r="B12" s="65"/>
      <c r="C12" s="66"/>
      <c r="D12" s="66"/>
      <c r="E12" s="67"/>
    </row>
    <row r="13" spans="2:5" ht="15" x14ac:dyDescent="0.2">
      <c r="B13" s="65"/>
      <c r="C13" s="66"/>
      <c r="D13" s="66"/>
      <c r="E13" s="67"/>
    </row>
    <row r="14" spans="2:5" ht="15" x14ac:dyDescent="0.2">
      <c r="B14" s="65"/>
      <c r="C14" s="66"/>
      <c r="D14" s="66"/>
      <c r="E14" s="67"/>
    </row>
    <row r="15" spans="2:5" ht="15" x14ac:dyDescent="0.2">
      <c r="B15" s="65"/>
      <c r="C15" s="66"/>
      <c r="D15" s="66"/>
      <c r="E15" s="67"/>
    </row>
    <row r="16" spans="2:5" ht="15" x14ac:dyDescent="0.2">
      <c r="B16" s="65"/>
      <c r="C16" s="66"/>
      <c r="D16" s="66"/>
      <c r="E16" s="67"/>
    </row>
    <row r="17" spans="2:5" ht="15" x14ac:dyDescent="0.2">
      <c r="B17" s="65"/>
      <c r="C17" s="66"/>
      <c r="D17" s="66"/>
      <c r="E17" s="67"/>
    </row>
    <row r="18" spans="2:5" ht="15" x14ac:dyDescent="0.2">
      <c r="B18" s="65"/>
      <c r="C18" s="66"/>
      <c r="D18" s="66"/>
      <c r="E18" s="67"/>
    </row>
    <row r="19" spans="2:5" ht="15" x14ac:dyDescent="0.2">
      <c r="B19" s="65"/>
      <c r="C19" s="66"/>
      <c r="D19" s="66"/>
      <c r="E19" s="67"/>
    </row>
    <row r="20" spans="2:5" ht="15" x14ac:dyDescent="0.2">
      <c r="B20" s="65"/>
      <c r="C20" s="66"/>
      <c r="D20" s="66"/>
      <c r="E20" s="67"/>
    </row>
    <row r="21" spans="2:5" ht="15" x14ac:dyDescent="0.2">
      <c r="B21" s="65"/>
      <c r="C21" s="66"/>
      <c r="D21" s="66"/>
      <c r="E21" s="67"/>
    </row>
    <row r="22" spans="2:5" ht="15" x14ac:dyDescent="0.2">
      <c r="B22" s="65"/>
      <c r="C22" s="66"/>
      <c r="D22" s="66"/>
      <c r="E22" s="67"/>
    </row>
    <row r="23" spans="2:5" ht="15" x14ac:dyDescent="0.2">
      <c r="B23" s="65"/>
      <c r="C23" s="66"/>
      <c r="D23" s="66"/>
      <c r="E23" s="67"/>
    </row>
    <row r="24" spans="2:5" ht="15" x14ac:dyDescent="0.2">
      <c r="B24" s="65"/>
      <c r="C24" s="66"/>
      <c r="D24" s="66"/>
      <c r="E24" s="67"/>
    </row>
    <row r="25" spans="2:5" ht="15.75" thickBot="1" x14ac:dyDescent="0.25">
      <c r="B25" s="61"/>
      <c r="C25" s="62"/>
      <c r="D25" s="62"/>
      <c r="E25" s="63">
        <f>SUM(Table11[Program Fee Collected])</f>
        <v>0</v>
      </c>
    </row>
    <row r="26" spans="2:5" ht="15.75" thickTop="1" x14ac:dyDescent="0.2">
      <c r="B26" s="57"/>
      <c r="C26" s="58"/>
      <c r="D26" s="58" t="s">
        <v>54</v>
      </c>
      <c r="E26" s="60">
        <f>(COUNTA(C5:C24))*'1 Program Expenses'!D51</f>
        <v>0</v>
      </c>
    </row>
    <row r="27" spans="2:5" ht="15" x14ac:dyDescent="0.2">
      <c r="B27" s="57"/>
      <c r="C27" s="58"/>
      <c r="D27" s="58" t="s">
        <v>101</v>
      </c>
      <c r="E27" s="60">
        <f>(COUNTA(C6:C25))*100</f>
        <v>0</v>
      </c>
    </row>
    <row r="28" spans="2:5" ht="16.5" thickBot="1" x14ac:dyDescent="0.3">
      <c r="B28" s="164" t="s">
        <v>75</v>
      </c>
      <c r="C28" s="165"/>
      <c r="D28" s="165"/>
      <c r="E28" s="56">
        <f>Table11[[#Totals],[Program Fee Collected]]-SUM(E26:E27)</f>
        <v>0</v>
      </c>
    </row>
    <row r="30" spans="2:5" ht="13.5" thickBot="1" x14ac:dyDescent="0.25"/>
    <row r="31" spans="2:5" ht="18" x14ac:dyDescent="0.25">
      <c r="B31" s="169" t="s">
        <v>76</v>
      </c>
      <c r="C31" s="170"/>
      <c r="D31" s="170"/>
      <c r="E31" s="171"/>
    </row>
    <row r="32" spans="2:5" ht="15" x14ac:dyDescent="0.2">
      <c r="B32" s="57" t="s">
        <v>77</v>
      </c>
      <c r="C32" s="58" t="s">
        <v>78</v>
      </c>
      <c r="D32" s="58" t="s">
        <v>79</v>
      </c>
      <c r="E32" s="59" t="s">
        <v>80</v>
      </c>
    </row>
    <row r="33" spans="2:5" ht="15" x14ac:dyDescent="0.2">
      <c r="B33" s="65"/>
      <c r="C33" s="66"/>
      <c r="D33" s="66"/>
      <c r="E33" s="67"/>
    </row>
    <row r="34" spans="2:5" ht="15" x14ac:dyDescent="0.2">
      <c r="B34" s="65"/>
      <c r="C34" s="66"/>
      <c r="D34" s="66"/>
      <c r="E34" s="67"/>
    </row>
    <row r="35" spans="2:5" ht="15" x14ac:dyDescent="0.2">
      <c r="B35" s="65"/>
      <c r="C35" s="66"/>
      <c r="D35" s="66"/>
      <c r="E35" s="67"/>
    </row>
    <row r="36" spans="2:5" ht="15" x14ac:dyDescent="0.2">
      <c r="B36" s="65"/>
      <c r="C36" s="66"/>
      <c r="D36" s="66"/>
      <c r="E36" s="67"/>
    </row>
    <row r="37" spans="2:5" ht="15" x14ac:dyDescent="0.2">
      <c r="B37" s="65"/>
      <c r="C37" s="66"/>
      <c r="D37" s="66"/>
      <c r="E37" s="67"/>
    </row>
    <row r="38" spans="2:5" ht="15" x14ac:dyDescent="0.2">
      <c r="B38" s="65"/>
      <c r="C38" s="66"/>
      <c r="D38" s="66"/>
      <c r="E38" s="67"/>
    </row>
    <row r="39" spans="2:5" ht="15" x14ac:dyDescent="0.2">
      <c r="B39" s="65"/>
      <c r="C39" s="66"/>
      <c r="D39" s="66"/>
      <c r="E39" s="67"/>
    </row>
    <row r="40" spans="2:5" ht="15" x14ac:dyDescent="0.2">
      <c r="B40" s="65"/>
      <c r="C40" s="66"/>
      <c r="D40" s="66"/>
      <c r="E40" s="67"/>
    </row>
    <row r="41" spans="2:5" ht="15" x14ac:dyDescent="0.2">
      <c r="B41" s="65"/>
      <c r="C41" s="66"/>
      <c r="D41" s="66"/>
      <c r="E41" s="67"/>
    </row>
    <row r="42" spans="2:5" ht="15" x14ac:dyDescent="0.2">
      <c r="B42" s="65"/>
      <c r="C42" s="66"/>
      <c r="D42" s="66"/>
      <c r="E42" s="67"/>
    </row>
    <row r="43" spans="2:5" ht="15" x14ac:dyDescent="0.2">
      <c r="B43" s="65"/>
      <c r="C43" s="66"/>
      <c r="D43" s="66"/>
      <c r="E43" s="67"/>
    </row>
    <row r="44" spans="2:5" ht="15" x14ac:dyDescent="0.2">
      <c r="B44" s="65"/>
      <c r="C44" s="66"/>
      <c r="D44" s="66"/>
      <c r="E44" s="67"/>
    </row>
    <row r="45" spans="2:5" ht="15" x14ac:dyDescent="0.2">
      <c r="B45" s="65"/>
      <c r="C45" s="66"/>
      <c r="D45" s="66"/>
      <c r="E45" s="67"/>
    </row>
    <row r="46" spans="2:5" ht="15" x14ac:dyDescent="0.2">
      <c r="B46" s="65"/>
      <c r="C46" s="66"/>
      <c r="D46" s="66"/>
      <c r="E46" s="67"/>
    </row>
    <row r="47" spans="2:5" ht="15" x14ac:dyDescent="0.2">
      <c r="B47" s="65"/>
      <c r="C47" s="66"/>
      <c r="D47" s="66"/>
      <c r="E47" s="67"/>
    </row>
    <row r="48" spans="2:5" ht="15" x14ac:dyDescent="0.2">
      <c r="B48" s="65"/>
      <c r="C48" s="66"/>
      <c r="D48" s="66"/>
      <c r="E48" s="67"/>
    </row>
    <row r="49" spans="2:5" ht="15" x14ac:dyDescent="0.2">
      <c r="B49" s="65"/>
      <c r="C49" s="66"/>
      <c r="D49" s="66"/>
      <c r="E49" s="67"/>
    </row>
    <row r="50" spans="2:5" ht="15" x14ac:dyDescent="0.2">
      <c r="B50" s="65"/>
      <c r="C50" s="66"/>
      <c r="D50" s="66"/>
      <c r="E50" s="67"/>
    </row>
    <row r="51" spans="2:5" ht="15" x14ac:dyDescent="0.2">
      <c r="B51" s="65"/>
      <c r="C51" s="66"/>
      <c r="D51" s="66"/>
      <c r="E51" s="67"/>
    </row>
    <row r="52" spans="2:5" ht="15" x14ac:dyDescent="0.2">
      <c r="B52" s="65"/>
      <c r="C52" s="66"/>
      <c r="D52" s="66"/>
      <c r="E52" s="67"/>
    </row>
    <row r="53" spans="2:5" ht="15" x14ac:dyDescent="0.2">
      <c r="B53" s="65"/>
      <c r="C53" s="66"/>
      <c r="D53" s="66"/>
      <c r="E53" s="67"/>
    </row>
    <row r="54" spans="2:5" ht="15" x14ac:dyDescent="0.2">
      <c r="B54" s="65"/>
      <c r="C54" s="66"/>
      <c r="D54" s="66"/>
      <c r="E54" s="67"/>
    </row>
    <row r="55" spans="2:5" ht="15" x14ac:dyDescent="0.2">
      <c r="B55" s="65"/>
      <c r="C55" s="66"/>
      <c r="D55" s="66"/>
      <c r="E55" s="67"/>
    </row>
    <row r="56" spans="2:5" ht="15" x14ac:dyDescent="0.2">
      <c r="B56" s="65"/>
      <c r="C56" s="66"/>
      <c r="D56" s="66"/>
      <c r="E56" s="67"/>
    </row>
    <row r="57" spans="2:5" ht="15" x14ac:dyDescent="0.2">
      <c r="B57" s="65"/>
      <c r="C57" s="66"/>
      <c r="D57" s="66"/>
      <c r="E57" s="67"/>
    </row>
    <row r="58" spans="2:5" ht="15" x14ac:dyDescent="0.2">
      <c r="B58" s="65"/>
      <c r="C58" s="66"/>
      <c r="D58" s="66"/>
      <c r="E58" s="67"/>
    </row>
    <row r="59" spans="2:5" ht="15" x14ac:dyDescent="0.2">
      <c r="B59" s="65"/>
      <c r="C59" s="66"/>
      <c r="D59" s="66"/>
      <c r="E59" s="67"/>
    </row>
    <row r="60" spans="2:5" ht="15" x14ac:dyDescent="0.2">
      <c r="B60" s="65"/>
      <c r="C60" s="66"/>
      <c r="D60" s="66"/>
      <c r="E60" s="67"/>
    </row>
    <row r="61" spans="2:5" ht="15" x14ac:dyDescent="0.2">
      <c r="B61" s="65"/>
      <c r="C61" s="66"/>
      <c r="D61" s="66"/>
      <c r="E61" s="67"/>
    </row>
    <row r="62" spans="2:5" ht="15" x14ac:dyDescent="0.2">
      <c r="B62" s="65"/>
      <c r="C62" s="66"/>
      <c r="D62" s="66"/>
      <c r="E62" s="67"/>
    </row>
    <row r="63" spans="2:5" ht="15.75" thickBot="1" x14ac:dyDescent="0.25">
      <c r="B63" s="61" t="s">
        <v>81</v>
      </c>
      <c r="C63" s="62"/>
      <c r="D63" s="62"/>
      <c r="E63" s="63">
        <f>SUM(Table1113[Amount Paid])</f>
        <v>0</v>
      </c>
    </row>
    <row r="64" spans="2:5" ht="17.25" thickTop="1" thickBot="1" x14ac:dyDescent="0.3">
      <c r="B64" s="172" t="s">
        <v>82</v>
      </c>
      <c r="C64" s="173"/>
      <c r="D64" s="173"/>
      <c r="E64" s="64">
        <f>E28-Table1113[[#Totals],[Amount Paid]]</f>
        <v>0</v>
      </c>
    </row>
  </sheetData>
  <sheetProtection selectLockedCells="1"/>
  <mergeCells count="4">
    <mergeCell ref="B28:D28"/>
    <mergeCell ref="B3:E3"/>
    <mergeCell ref="B31:E31"/>
    <mergeCell ref="B64:D64"/>
  </mergeCells>
  <conditionalFormatting sqref="E64">
    <cfRule type="cellIs" dxfId="1" priority="1" operator="greaterThan">
      <formula>0</formula>
    </cfRule>
    <cfRule type="cellIs" dxfId="0" priority="2" operator="lessThanOrEqual">
      <formula>0</formula>
    </cfRule>
  </conditionalFormatting>
  <pageMargins left="0.7" right="0.7" top="0.75" bottom="0.75" header="0.3" footer="0.3"/>
  <pageSetup orientation="portrait"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B2:H28"/>
  <sheetViews>
    <sheetView workbookViewId="0">
      <selection activeCell="D28" sqref="D28"/>
    </sheetView>
  </sheetViews>
  <sheetFormatPr defaultColWidth="8.85546875" defaultRowHeight="12.75" x14ac:dyDescent="0.2"/>
  <cols>
    <col min="2" max="2" width="31.28515625" bestFit="1" customWidth="1"/>
    <col min="4" max="4" width="27.85546875" customWidth="1"/>
    <col min="5" max="5" width="13.28515625" customWidth="1"/>
    <col min="7" max="7" width="23.140625" bestFit="1" customWidth="1"/>
    <col min="8" max="8" width="13.28515625" customWidth="1"/>
  </cols>
  <sheetData>
    <row r="2" spans="2:5" ht="13.5" thickBot="1" x14ac:dyDescent="0.25">
      <c r="B2" s="32" t="s">
        <v>48</v>
      </c>
    </row>
    <row r="3" spans="2:5" x14ac:dyDescent="0.2">
      <c r="B3" s="32"/>
      <c r="D3" s="174" t="s">
        <v>55</v>
      </c>
      <c r="E3" s="175"/>
    </row>
    <row r="4" spans="2:5" x14ac:dyDescent="0.2">
      <c r="B4" s="32" t="s">
        <v>83</v>
      </c>
      <c r="D4" s="6" t="s">
        <v>24</v>
      </c>
      <c r="E4" s="7" t="s">
        <v>26</v>
      </c>
    </row>
    <row r="5" spans="2:5" x14ac:dyDescent="0.2">
      <c r="B5" s="32" t="s">
        <v>42</v>
      </c>
      <c r="D5" s="34" t="s">
        <v>56</v>
      </c>
      <c r="E5" s="8">
        <v>0</v>
      </c>
    </row>
    <row r="6" spans="2:5" x14ac:dyDescent="0.2">
      <c r="B6" s="32" t="s">
        <v>43</v>
      </c>
      <c r="D6" s="34" t="s">
        <v>109</v>
      </c>
      <c r="E6" s="8">
        <v>80</v>
      </c>
    </row>
    <row r="7" spans="2:5" ht="13.5" thickBot="1" x14ac:dyDescent="0.25">
      <c r="B7" s="32" t="s">
        <v>44</v>
      </c>
      <c r="D7" s="36" t="s">
        <v>110</v>
      </c>
      <c r="E7" s="9">
        <v>12.25</v>
      </c>
    </row>
    <row r="8" spans="2:5" ht="13.5" thickBot="1" x14ac:dyDescent="0.25">
      <c r="B8" s="32" t="s">
        <v>45</v>
      </c>
    </row>
    <row r="9" spans="2:5" x14ac:dyDescent="0.2">
      <c r="B9" s="32" t="s">
        <v>47</v>
      </c>
      <c r="D9" s="174" t="s">
        <v>31</v>
      </c>
      <c r="E9" s="175"/>
    </row>
    <row r="10" spans="2:5" x14ac:dyDescent="0.2">
      <c r="B10" s="32" t="s">
        <v>46</v>
      </c>
      <c r="D10" s="34" t="s">
        <v>24</v>
      </c>
      <c r="E10" s="35" t="s">
        <v>26</v>
      </c>
    </row>
    <row r="11" spans="2:5" x14ac:dyDescent="0.2">
      <c r="D11" s="34"/>
      <c r="E11" s="8"/>
    </row>
    <row r="12" spans="2:5" ht="13.5" thickBot="1" x14ac:dyDescent="0.25">
      <c r="B12" s="32" t="s">
        <v>66</v>
      </c>
      <c r="D12" s="36" t="s">
        <v>7</v>
      </c>
      <c r="E12" s="9">
        <v>30</v>
      </c>
    </row>
    <row r="13" spans="2:5" ht="13.5" thickBot="1" x14ac:dyDescent="0.25">
      <c r="B13" s="32" t="s">
        <v>67</v>
      </c>
    </row>
    <row r="14" spans="2:5" x14ac:dyDescent="0.2">
      <c r="B14" s="32" t="s">
        <v>68</v>
      </c>
      <c r="D14" s="174" t="s">
        <v>112</v>
      </c>
      <c r="E14" s="175"/>
    </row>
    <row r="15" spans="2:5" x14ac:dyDescent="0.2">
      <c r="B15" s="32" t="s">
        <v>69</v>
      </c>
      <c r="D15" s="34" t="s">
        <v>24</v>
      </c>
      <c r="E15" s="35" t="s">
        <v>26</v>
      </c>
    </row>
    <row r="16" spans="2:5" ht="13.5" thickBot="1" x14ac:dyDescent="0.25">
      <c r="B16" s="89"/>
      <c r="C16" s="89"/>
      <c r="D16" s="36" t="s">
        <v>63</v>
      </c>
      <c r="E16" s="9">
        <v>2.62</v>
      </c>
    </row>
    <row r="17" spans="2:8" ht="13.5" thickBot="1" x14ac:dyDescent="0.25">
      <c r="B17" s="32" t="s">
        <v>113</v>
      </c>
      <c r="C17" s="32"/>
    </row>
    <row r="18" spans="2:8" x14ac:dyDescent="0.2">
      <c r="B18" s="32" t="s">
        <v>114</v>
      </c>
      <c r="C18" s="70"/>
      <c r="D18" s="174" t="s">
        <v>101</v>
      </c>
      <c r="E18" s="175"/>
    </row>
    <row r="19" spans="2:8" x14ac:dyDescent="0.2">
      <c r="B19" s="32" t="s">
        <v>115</v>
      </c>
      <c r="C19" s="70"/>
      <c r="D19" s="34" t="s">
        <v>33</v>
      </c>
      <c r="E19" s="35" t="s">
        <v>34</v>
      </c>
    </row>
    <row r="20" spans="2:8" ht="13.5" thickBot="1" x14ac:dyDescent="0.25">
      <c r="B20" s="32" t="s">
        <v>116</v>
      </c>
      <c r="C20" s="88"/>
      <c r="D20" s="36"/>
      <c r="E20" s="9">
        <v>100</v>
      </c>
    </row>
    <row r="21" spans="2:8" x14ac:dyDescent="0.2">
      <c r="B21" s="32" t="s">
        <v>117</v>
      </c>
    </row>
    <row r="22" spans="2:8" x14ac:dyDescent="0.2">
      <c r="B22" s="32" t="s">
        <v>119</v>
      </c>
      <c r="D22" s="32"/>
      <c r="G22" s="32"/>
      <c r="H22" s="32"/>
    </row>
    <row r="23" spans="2:8" x14ac:dyDescent="0.2">
      <c r="B23" s="32" t="s">
        <v>118</v>
      </c>
      <c r="D23" s="32"/>
      <c r="G23" s="32"/>
    </row>
    <row r="24" spans="2:8" x14ac:dyDescent="0.2">
      <c r="B24" s="32" t="s">
        <v>120</v>
      </c>
      <c r="D24" s="32"/>
      <c r="G24" s="32"/>
    </row>
    <row r="25" spans="2:8" x14ac:dyDescent="0.2">
      <c r="B25" s="32" t="s">
        <v>121</v>
      </c>
      <c r="D25" s="32"/>
      <c r="G25" s="32"/>
    </row>
    <row r="26" spans="2:8" x14ac:dyDescent="0.2">
      <c r="B26" s="32" t="s">
        <v>122</v>
      </c>
      <c r="G26" s="32"/>
    </row>
    <row r="27" spans="2:8" x14ac:dyDescent="0.2">
      <c r="B27" s="32" t="s">
        <v>123</v>
      </c>
    </row>
    <row r="28" spans="2:8" x14ac:dyDescent="0.2">
      <c r="B28" s="32" t="s">
        <v>124</v>
      </c>
    </row>
  </sheetData>
  <sheetProtection selectLockedCells="1" selectUnlockedCells="1"/>
  <mergeCells count="4">
    <mergeCell ref="D3:E3"/>
    <mergeCell ref="D9:E9"/>
    <mergeCell ref="D14:E14"/>
    <mergeCell ref="D18:E18"/>
  </mergeCells>
  <pageMargins left="0.7" right="0.7" top="0.75" bottom="0.75" header="0.3" footer="0.3"/>
  <tableParts count="7">
    <tablePart r:id="rId1"/>
    <tablePart r:id="rId2"/>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C0D23CBF1EFEC40B818508D9555E1F7" ma:contentTypeVersion="16" ma:contentTypeDescription="Create a new document." ma:contentTypeScope="" ma:versionID="e0012ec6421ae79b43dcb77fbbb57509">
  <xsd:schema xmlns:xsd="http://www.w3.org/2001/XMLSchema" xmlns:xs="http://www.w3.org/2001/XMLSchema" xmlns:p="http://schemas.microsoft.com/office/2006/metadata/properties" xmlns:ns1="http://schemas.microsoft.com/sharepoint/v3" xmlns:ns2="01cf32a0-213b-4cf5-be24-ea58366d61ab" xmlns:ns3="5769269e-53c1-4a15-98c5-56bbee24e00c" targetNamespace="http://schemas.microsoft.com/office/2006/metadata/properties" ma:root="true" ma:fieldsID="43558d59778ad2c53627858f27309df4" ns1:_="" ns2:_="" ns3:_="">
    <xsd:import namespace="http://schemas.microsoft.com/sharepoint/v3"/>
    <xsd:import namespace="01cf32a0-213b-4cf5-be24-ea58366d61ab"/>
    <xsd:import namespace="5769269e-53c1-4a15-98c5-56bbee24e00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1cf32a0-213b-4cf5-be24-ea58366d61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ecb661bd-580e-4f87-9e86-f3e9db1d3ba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769269e-53c1-4a15-98c5-56bbee24e00c"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3e1855dd-26e0-4a19-b076-713efd4dd33f}" ma:internalName="TaxCatchAll" ma:showField="CatchAllData" ma:web="5769269e-53c1-4a15-98c5-56bbee24e00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5769269e-53c1-4a15-98c5-56bbee24e00c" xsi:nil="true"/>
    <lcf76f155ced4ddcb4097134ff3c332f xmlns="01cf32a0-213b-4cf5-be24-ea58366d61a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49A5235F-841D-4D9B-ABBE-62B0D34E2B45}">
  <ds:schemaRefs>
    <ds:schemaRef ds:uri="http://schemas.microsoft.com/sharepoint/v3/contenttype/forms"/>
  </ds:schemaRefs>
</ds:datastoreItem>
</file>

<file path=customXml/itemProps2.xml><?xml version="1.0" encoding="utf-8"?>
<ds:datastoreItem xmlns:ds="http://schemas.openxmlformats.org/officeDocument/2006/customXml" ds:itemID="{8D2F6EF8-EC0F-4525-B757-5EEE13385B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1cf32a0-213b-4cf5-be24-ea58366d61ab"/>
    <ds:schemaRef ds:uri="5769269e-53c1-4a15-98c5-56bbee24e0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A3D555-F9FD-4864-BA93-F6A2661319C6}">
  <ds:schemaRefs>
    <ds:schemaRef ds:uri="http://schemas.openxmlformats.org/package/2006/metadata/core-properties"/>
    <ds:schemaRef ds:uri="http://purl.org/dc/elements/1.1/"/>
    <ds:schemaRef ds:uri="01cf32a0-213b-4cf5-be24-ea58366d61ab"/>
    <ds:schemaRef ds:uri="5769269e-53c1-4a15-98c5-56bbee24e00c"/>
    <ds:schemaRef ds:uri="http://schemas.microsoft.com/office/2006/metadata/properties"/>
    <ds:schemaRef ds:uri="http://purl.org/dc/terms/"/>
    <ds:schemaRef ds:uri="http://schemas.microsoft.com/sharepoint/v3"/>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Instructions</vt:lpstr>
      <vt:lpstr>1 Program Expenses</vt:lpstr>
      <vt:lpstr>Budget Tracking Sheet</vt:lpstr>
      <vt:lpstr>Auto Data</vt:lpstr>
      <vt:lpstr>'1 Program Expenses'!Print_Area</vt:lpstr>
    </vt:vector>
  </TitlesOfParts>
  <Company>Missouri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Ashley Neyer</cp:lastModifiedBy>
  <cp:lastPrinted>2023-12-15T16:53:41Z</cp:lastPrinted>
  <dcterms:created xsi:type="dcterms:W3CDTF">2008-02-22T21:15:03Z</dcterms:created>
  <dcterms:modified xsi:type="dcterms:W3CDTF">2024-04-18T17:20:12Z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0x0101003C0D23CBF1EFEC40B818508D9555E1F7</vt:lpwstr>
  </property>
  <property fmtid="{D5CDD505-2E9C-101B-9397-08002B2CF9AE}" pid="3" name="Order">
    <vt:r8>9000</vt:r8>
  </property>
  <property fmtid="{D5CDD505-2E9C-101B-9397-08002B2CF9AE}" pid="4" name="MediaServiceImageTags">
    <vt:lpwstr/>
  </property>
</Properties>
</file>